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9" sheetId="1" r:id="rId1"/>
    <sheet name="2020-21" sheetId="2" r:id="rId2"/>
  </sheets>
  <definedNames>
    <definedName name="_xlnm.Print_Area" localSheetId="0">'2019'!$A$1:$F$120</definedName>
    <definedName name="_xlnm.Print_Area" localSheetId="1">'2020-21'!$A$1:$G$121</definedName>
  </definedNames>
  <calcPr fullCalcOnLoad="1"/>
</workbook>
</file>

<file path=xl/sharedStrings.xml><?xml version="1.0" encoding="utf-8"?>
<sst xmlns="http://schemas.openxmlformats.org/spreadsheetml/2006/main" count="643" uniqueCount="172">
  <si>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</si>
  <si>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</si>
  <si>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</si>
  <si>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</si>
  <si>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</si>
  <si>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</si>
  <si>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</si>
  <si>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</si>
  <si>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</si>
  <si>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</si>
  <si>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</si>
  <si>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</si>
  <si>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</si>
  <si>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</si>
  <si>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</si>
  <si>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</si>
  <si>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</si>
  <si>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</si>
  <si>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</si>
  <si>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</si>
  <si>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</si>
  <si>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</si>
  <si>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</si>
  <si>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</si>
  <si>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</si>
  <si>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</si>
  <si>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</si>
  <si>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</si>
  <si>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</si>
  <si>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</si>
  <si>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</si>
  <si>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</si>
  <si>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</si>
  <si>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</si>
  <si>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</si>
  <si>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</si>
  <si>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</si>
  <si>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</si>
  <si>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</si>
  <si>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</si>
  <si>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</si>
  <si>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</si>
  <si>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</si>
  <si>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</si>
  <si>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</si>
  <si>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</si>
  <si>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</si>
  <si>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</si>
  <si>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</si>
  <si>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</si>
  <si>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</si>
  <si>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</si>
  <si>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</si>
  <si>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</si>
  <si>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</si>
  <si>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</si>
  <si>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</si>
  <si>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</si>
  <si>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</si>
  <si>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</si>
  <si>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</si>
  <si>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</si>
  <si>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</si>
  <si>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</si>
  <si>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</si>
  <si>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</si>
  <si>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</si>
  <si>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</si>
  <si>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</si>
  <si>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</si>
  <si>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</si>
  <si>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</si>
  <si>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</si>
  <si>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</si>
  <si>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</si>
  <si>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</si>
  <si>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</si>
  <si>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</si>
  <si>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</si>
  <si>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</si>
  <si>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</si>
  <si>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</si>
  <si>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</si>
  <si>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</si>
  <si>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</si>
  <si>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</si>
  <si>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</si>
  <si>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</si>
  <si>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</si>
  <si>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</si>
  <si>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</si>
  <si>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</si>
  <si>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</si>
  <si>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</si>
  <si>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</si>
  <si>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</si>
  <si>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</si>
  <si>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</si>
  <si>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</si>
  <si>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</si>
  <si>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</si>
  <si>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</si>
  <si>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</si>
  <si>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</si>
  <si>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</si>
  <si>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</si>
  <si>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</si>
  <si>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</si>
  <si>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</si>
  <si>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</si>
  <si>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</si>
  <si>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</si>
  <si>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</si>
  <si>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41000 00170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</si>
  <si>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</si>
  <si>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</si>
  <si>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</si>
  <si>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</si>
  <si>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</si>
  <si>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</si>
  <si>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</si>
  <si>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</si>
  <si>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</si>
  <si>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</si>
  <si>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</si>
  <si>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</si>
  <si>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</si>
  <si>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</si>
  <si>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</si>
  <si>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</si>
  <si>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</si>
  <si>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ВЕДОМСТВЕННАЯ СТРУКТУРА РАСХОДОВ БЮДЖЕТА ВНУТРИГОРОДСКОГО МУНИЦИПАЛЬНОГО ОБРАЗОВАНИЯ САНКТ-ПЕТЕРБУРГА                       МУНИЦИПАЛЬНЫЙ  ОКРУГ СЕРГИЕВСКОЕ НА  2019-2020  ГОДЫ</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</si>
  <si>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</si>
  <si>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</si>
  <si>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</si>
  <si>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</si>
  <si>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</si>
  <si>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Мероприятия, направленные на решение вопроса местного значения по осуществлению защиты прав потребителей</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</si>
  <si>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</si>
  <si>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</si>
  <si>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</si>
  <si>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</si>
  <si>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</si>
  <si>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организации и проведению праздничных и иных зрелищных мероприятий</t>
  </si>
  <si>
    <t>Мероприятия, направленные на решение вопроса местного значения  по организации и проведению досуговых мероприятий для жителей муниципального образования</t>
  </si>
  <si>
    <t xml:space="preserve">Мероприятия, направленные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</si>
  <si>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</si>
  <si>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Мероприятия, направленные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</si>
  <si>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</si>
  <si>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</si>
  <si>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2020 г. (тыс.руб.)</t>
  </si>
  <si>
    <t>2021 г.  (тыс.руб.)</t>
  </si>
  <si>
    <t>ВЕДОМСТВЕННАЯ СТРУКТУРА РАСХОДОВ БЮДЖЕТА ВНУТРИГОРОДСКОГО МУНИЦИПАЛЬНОГО ОБРАЗОВАНИЯ САНКТ-ПЕТЕРБУРГА                                                                МУНИЦИПАЛЬНЫЙ ОКРУГ  СЕРГИЕВСКОЕ НА 2019 ГОД</t>
  </si>
  <si>
    <t>2019 г.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</si>
  <si>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</si>
  <si>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 8</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</si>
  <si>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</si>
  <si>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</si>
  <si>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</si>
  <si>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</si>
  <si>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</si>
  <si>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</si>
  <si>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</si>
  <si>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79504  00490</t>
  </si>
  <si>
    <t>Социальное обеспечение и иные выплаты населению</t>
  </si>
  <si>
    <t xml:space="preserve">Социальное обеспечение населения </t>
  </si>
  <si>
    <t>1003</t>
  </si>
  <si>
    <t>79502 00530</t>
  </si>
  <si>
    <t>Приложение № 2</t>
  </si>
  <si>
    <t>к Решению МС МО МО Сергиевское № 15/1 от 29.11.2018г.</t>
  </si>
  <si>
    <t>Приложение</t>
  </si>
  <si>
    <t>к Решению МС МО МО Сергиевское № 18/1 от 01.03.2019г.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</si>
</sst>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32" borderId="0" applyNumberFormat="0" applyBorder="0" applyAlignment="0" applyProtection="0"/>
  </cellStyleXfs>
  <cellXfs count="15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7"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4" fillId="0" borderId="21" xfId="0" applyFont="1" applyFill="1" applyBorder="1" applyAlignment="1">
      <alignment wrapText="1"/>
    </xf>
    <xf numFmtId="4" fontId="5" fillId="0" borderId="22" xfId="0" applyNumberFormat="1" applyFont="1" applyFill="1" applyBorder="1" applyAlignment="1">
      <alignment/>
    </xf>
    <xf numFmtId="2" fontId="0" fillId="0" borderId="0" xfId="0" applyNumberFormat="1" applyAlignment="1">
      <alignment/>
    </xf>
    <xf numFmtId="0" fontId="0" fillId="0" borderId="14" xfId="0" applyFont="1" applyBorder="1" applyAlignment="1">
      <alignment horizontal="center" vertical="center" wrapText="1"/>
    </xf>
    <xf numFmtId="188" fontId="0" fillId="0" borderId="0" xfId="0" applyNumberFormat="1" applyFill="1" applyAlignment="1">
      <alignment/>
    </xf>
    <xf numFmtId="4" fontId="2" fillId="0" borderId="22"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0" fontId="4" fillId="0" borderId="24"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25" xfId="0" applyFont="1" applyFill="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wrapText="1"/>
    </xf>
    <xf numFmtId="49" fontId="7" fillId="0" borderId="18" xfId="0" applyNumberFormat="1" applyFont="1" applyFill="1" applyBorder="1" applyAlignment="1">
      <alignment horizontal="center"/>
    </xf>
    <xf numFmtId="0" fontId="2" fillId="0" borderId="25" xfId="0" applyFont="1" applyFill="1" applyBorder="1" applyAlignment="1">
      <alignment wrapText="1"/>
    </xf>
    <xf numFmtId="0" fontId="0" fillId="0" borderId="0" xfId="0" applyFill="1" applyAlignment="1">
      <alignment/>
    </xf>
    <xf numFmtId="183" fontId="0" fillId="0" borderId="0" xfId="0" applyNumberFormat="1" applyAlignment="1">
      <alignment/>
    </xf>
    <xf numFmtId="0" fontId="3" fillId="0" borderId="21" xfId="0" applyFont="1" applyFill="1" applyBorder="1" applyAlignment="1">
      <alignment wrapText="1"/>
    </xf>
    <xf numFmtId="49" fontId="27" fillId="0" borderId="21" xfId="0" applyNumberFormat="1" applyFont="1" applyFill="1" applyBorder="1" applyAlignment="1">
      <alignment horizontal="center"/>
    </xf>
    <xf numFmtId="49" fontId="3" fillId="0" borderId="21" xfId="0" applyNumberFormat="1" applyFont="1" applyFill="1" applyBorder="1" applyAlignment="1">
      <alignment horizontal="center" wrapText="1"/>
    </xf>
    <xf numFmtId="49" fontId="27" fillId="0" borderId="26" xfId="0" applyNumberFormat="1" applyFont="1" applyFill="1" applyBorder="1" applyAlignment="1">
      <alignment horizontal="center"/>
    </xf>
    <xf numFmtId="0" fontId="0" fillId="0" borderId="27" xfId="0" applyBorder="1" applyAlignment="1">
      <alignment/>
    </xf>
    <xf numFmtId="0" fontId="3" fillId="0" borderId="28" xfId="0" applyFont="1" applyFill="1" applyBorder="1" applyAlignment="1">
      <alignment horizontal="center" vertical="center" wrapText="1"/>
    </xf>
    <xf numFmtId="0" fontId="9" fillId="0" borderId="0" xfId="0" applyFont="1" applyFill="1" applyAlignment="1">
      <alignment wrapText="1"/>
    </xf>
    <xf numFmtId="4" fontId="2" fillId="0" borderId="29" xfId="0" applyNumberFormat="1" applyFont="1" applyFill="1" applyBorder="1" applyAlignment="1">
      <alignment horizontal="right" vertical="center" wrapText="1"/>
    </xf>
    <xf numFmtId="4" fontId="2" fillId="0" borderId="30" xfId="0" applyNumberFormat="1" applyFont="1" applyFill="1" applyBorder="1" applyAlignment="1">
      <alignment horizontal="right" vertical="center" wrapText="1"/>
    </xf>
    <xf numFmtId="4" fontId="9" fillId="0" borderId="0" xfId="0" applyNumberFormat="1" applyFont="1" applyFill="1" applyAlignment="1">
      <alignment wrapText="1"/>
    </xf>
    <xf numFmtId="183" fontId="9"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0" fillId="0" borderId="22" xfId="0" applyNumberFormat="1" applyFont="1" applyFill="1" applyBorder="1" applyAlignment="1">
      <alignmen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1" fillId="0" borderId="22" xfId="0" applyNumberFormat="1" applyFont="1" applyFill="1" applyBorder="1" applyAlignment="1">
      <alignment wrapText="1"/>
    </xf>
    <xf numFmtId="4" fontId="1"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4" fontId="5" fillId="0" borderId="31" xfId="0" applyNumberFormat="1" applyFont="1" applyFill="1" applyBorder="1" applyAlignment="1">
      <alignment/>
    </xf>
    <xf numFmtId="4" fontId="7" fillId="0" borderId="22" xfId="0" applyNumberFormat="1" applyFont="1" applyFill="1" applyBorder="1" applyAlignment="1">
      <alignment horizontal="right"/>
    </xf>
    <xf numFmtId="4" fontId="8" fillId="0" borderId="32" xfId="0" applyNumberFormat="1" applyFont="1" applyFill="1" applyBorder="1" applyAlignment="1">
      <alignment horizontal="right"/>
    </xf>
    <xf numFmtId="4" fontId="0" fillId="0" borderId="32" xfId="0" applyNumberFormat="1" applyFill="1" applyBorder="1" applyAlignment="1">
      <alignment/>
    </xf>
    <xf numFmtId="4" fontId="2" fillId="0" borderId="33" xfId="0" applyNumberFormat="1" applyFont="1" applyFill="1" applyBorder="1" applyAlignment="1">
      <alignment wrapText="1"/>
    </xf>
    <xf numFmtId="4" fontId="2" fillId="0" borderId="30" xfId="0" applyNumberFormat="1" applyFont="1" applyFill="1" applyBorder="1" applyAlignment="1">
      <alignment wrapText="1"/>
    </xf>
    <xf numFmtId="4" fontId="9" fillId="0" borderId="30" xfId="0" applyNumberFormat="1" applyFont="1" applyFill="1" applyBorder="1" applyAlignment="1">
      <alignment wrapText="1"/>
    </xf>
    <xf numFmtId="4" fontId="10" fillId="0" borderId="30" xfId="0" applyNumberFormat="1" applyFont="1" applyFill="1" applyBorder="1" applyAlignment="1">
      <alignment wrapText="1"/>
    </xf>
    <xf numFmtId="4" fontId="9" fillId="0" borderId="30" xfId="0" applyNumberFormat="1" applyFont="1" applyFill="1" applyBorder="1" applyAlignment="1">
      <alignment horizontal="right" wrapText="1"/>
    </xf>
    <xf numFmtId="4" fontId="1" fillId="0" borderId="30"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9" fillId="0" borderId="10" xfId="0" applyNumberFormat="1" applyFont="1" applyFill="1" applyBorder="1" applyAlignment="1">
      <alignment horizontal="right" wrapText="1"/>
    </xf>
    <xf numFmtId="4" fontId="10" fillId="0" borderId="10" xfId="0" applyNumberFormat="1" applyFont="1" applyFill="1" applyBorder="1" applyAlignment="1">
      <alignment wrapText="1"/>
    </xf>
    <xf numFmtId="4" fontId="9" fillId="0" borderId="10" xfId="0" applyNumberFormat="1" applyFont="1" applyFill="1" applyBorder="1" applyAlignment="1">
      <alignment wrapText="1"/>
    </xf>
    <xf numFmtId="4" fontId="10" fillId="0" borderId="21" xfId="0" applyNumberFormat="1" applyFont="1" applyFill="1" applyBorder="1" applyAlignment="1">
      <alignment horizontal="right" wrapText="1"/>
    </xf>
    <xf numFmtId="4" fontId="10" fillId="0" borderId="10" xfId="0" applyNumberFormat="1" applyFont="1" applyFill="1" applyBorder="1" applyAlignment="1">
      <alignment horizontal="right" wrapText="1"/>
    </xf>
    <xf numFmtId="4" fontId="9" fillId="0" borderId="29" xfId="0" applyNumberFormat="1" applyFont="1" applyFill="1" applyBorder="1" applyAlignment="1">
      <alignment horizontal="right" wrapText="1"/>
    </xf>
    <xf numFmtId="4" fontId="28" fillId="0" borderId="30" xfId="0" applyNumberFormat="1" applyFont="1" applyFill="1" applyBorder="1" applyAlignment="1">
      <alignment horizontal="right" wrapText="1"/>
    </xf>
    <xf numFmtId="4" fontId="29" fillId="0" borderId="30" xfId="0" applyNumberFormat="1" applyFont="1" applyFill="1" applyBorder="1" applyAlignment="1">
      <alignment horizontal="right" wrapText="1"/>
    </xf>
    <xf numFmtId="4" fontId="2" fillId="0" borderId="28" xfId="0" applyNumberFormat="1" applyFont="1" applyFill="1" applyBorder="1" applyAlignment="1">
      <alignment wrapText="1"/>
    </xf>
    <xf numFmtId="0" fontId="9" fillId="0" borderId="25" xfId="0" applyFont="1" applyFill="1" applyBorder="1" applyAlignment="1">
      <alignment wrapText="1"/>
    </xf>
    <xf numFmtId="0" fontId="10" fillId="0" borderId="25" xfId="0" applyFont="1" applyFill="1" applyBorder="1" applyAlignment="1">
      <alignment wrapText="1"/>
    </xf>
    <xf numFmtId="0" fontId="0" fillId="0" borderId="34" xfId="0" applyBorder="1" applyAlignment="1">
      <alignment/>
    </xf>
    <xf numFmtId="49" fontId="27" fillId="0" borderId="35" xfId="0" applyNumberFormat="1" applyFont="1" applyFill="1" applyBorder="1" applyAlignment="1">
      <alignment horizontal="center"/>
    </xf>
    <xf numFmtId="4" fontId="29" fillId="0" borderId="36" xfId="0" applyNumberFormat="1" applyFont="1" applyFill="1" applyBorder="1" applyAlignment="1">
      <alignment horizontal="right" wrapText="1"/>
    </xf>
    <xf numFmtId="0" fontId="3" fillId="0" borderId="37" xfId="0" applyFont="1" applyFill="1" applyBorder="1" applyAlignment="1">
      <alignment wrapText="1"/>
    </xf>
    <xf numFmtId="0" fontId="0" fillId="0" borderId="0" xfId="0" applyFont="1" applyAlignment="1">
      <alignment/>
    </xf>
    <xf numFmtId="0" fontId="11" fillId="0" borderId="10" xfId="0" applyFont="1" applyFill="1" applyBorder="1" applyAlignment="1">
      <alignment wrapText="1"/>
    </xf>
    <xf numFmtId="0" fontId="0" fillId="0" borderId="0" xfId="0" applyFill="1" applyAlignment="1">
      <alignment vertical="center" wrapText="1"/>
    </xf>
    <xf numFmtId="4" fontId="0" fillId="33" borderId="22" xfId="0" applyNumberFormat="1" applyFill="1" applyBorder="1" applyAlignment="1">
      <alignment/>
    </xf>
    <xf numFmtId="0" fontId="0" fillId="33" borderId="0" xfId="0" applyFill="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right" vertical="center" wrapText="1"/>
    </xf>
    <xf numFmtId="0" fontId="0" fillId="0" borderId="0" xfId="0" applyFont="1" applyAlignment="1">
      <alignment horizontal="right" wrapText="1"/>
    </xf>
    <xf numFmtId="0" fontId="0" fillId="0" borderId="0" xfId="0" applyAlignment="1">
      <alignment horizontal="right"/>
    </xf>
    <xf numFmtId="0" fontId="0" fillId="0" borderId="0" xfId="0" applyFont="1" applyFill="1" applyAlignment="1">
      <alignment horizontal="right" wrapText="1"/>
    </xf>
    <xf numFmtId="0" fontId="0" fillId="0" borderId="0" xfId="0" applyAlignment="1">
      <alignment/>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19" xfId="0" applyFont="1" applyFill="1" applyBorder="1" applyAlignment="1">
      <alignment horizontal="center" wrapText="1"/>
    </xf>
    <xf numFmtId="49" fontId="0" fillId="0" borderId="0" xfId="0" applyNumberFormat="1" applyFont="1" applyFill="1" applyAlignment="1">
      <alignment horizontal="right"/>
    </xf>
    <xf numFmtId="0" fontId="0" fillId="0" borderId="40" xfId="0" applyBorder="1" applyAlignment="1">
      <alignment/>
    </xf>
    <xf numFmtId="0" fontId="3" fillId="0" borderId="41" xfId="0" applyFont="1" applyFill="1" applyBorder="1" applyAlignment="1">
      <alignment wrapText="1"/>
    </xf>
    <xf numFmtId="49" fontId="27" fillId="0" borderId="41" xfId="0" applyNumberFormat="1" applyFont="1" applyFill="1" applyBorder="1" applyAlignment="1">
      <alignment horizontal="center"/>
    </xf>
    <xf numFmtId="49" fontId="3" fillId="0" borderId="41" xfId="0" applyNumberFormat="1" applyFont="1" applyFill="1" applyBorder="1" applyAlignment="1">
      <alignment horizontal="center" wrapText="1"/>
    </xf>
    <xf numFmtId="4" fontId="29" fillId="0" borderId="42"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4"/>
  <sheetViews>
    <sheetView tabSelected="1" view="pageBreakPreview" zoomScale="65" zoomScaleSheetLayoutView="65" zoomScalePageLayoutView="0" workbookViewId="0" topLeftCell="A83">
      <selection activeCell="F70" sqref="F70"/>
    </sheetView>
  </sheetViews>
  <sheetFormatPr defaultColWidth="9.140625" defaultRowHeight="12.75"/>
  <cols>
    <col min="1" max="1" width="5.28125" style="0" customWidth="1"/>
    <col min="2" max="2" width="106.140625" style="15" customWidth="1"/>
    <col min="3" max="3" width="12.7109375" style="33" customWidth="1"/>
    <col min="4" max="4" width="16.28125" style="33" customWidth="1"/>
    <col min="5" max="5" width="8.57421875" style="3" customWidth="1"/>
    <col min="6" max="6" width="13.00390625" style="89" customWidth="1"/>
    <col min="7" max="7" width="10.7109375" style="0" bestFit="1" customWidth="1"/>
    <col min="8" max="8" width="13.421875" style="0" customWidth="1"/>
  </cols>
  <sheetData>
    <row r="1" spans="2:6" ht="12.75">
      <c r="B1" s="141" t="s">
        <v>170</v>
      </c>
      <c r="C1" s="140"/>
      <c r="D1" s="140"/>
      <c r="E1" s="140"/>
      <c r="F1" s="140"/>
    </row>
    <row r="2" spans="2:6" ht="12.75">
      <c r="B2" s="141" t="s">
        <v>171</v>
      </c>
      <c r="C2" s="140"/>
      <c r="D2" s="140"/>
      <c r="E2" s="140"/>
      <c r="F2" s="140"/>
    </row>
    <row r="4" spans="2:7" ht="12" customHeight="1">
      <c r="B4" s="16"/>
      <c r="C4" s="138" t="s">
        <v>168</v>
      </c>
      <c r="D4" s="138"/>
      <c r="E4" s="138"/>
      <c r="F4" s="138"/>
      <c r="G4" s="133"/>
    </row>
    <row r="5" spans="2:7" ht="12.75" customHeight="1">
      <c r="B5" s="139" t="s">
        <v>169</v>
      </c>
      <c r="C5" s="140"/>
      <c r="D5" s="140"/>
      <c r="E5" s="140"/>
      <c r="F5" s="140"/>
      <c r="G5" s="17"/>
    </row>
    <row r="6" spans="2:6" ht="34.5" customHeight="1">
      <c r="B6" s="136" t="s">
        <v>152</v>
      </c>
      <c r="C6" s="137"/>
      <c r="D6" s="137"/>
      <c r="E6" s="137"/>
      <c r="F6" s="137"/>
    </row>
    <row r="7" ht="13.5" thickBot="1"/>
    <row r="8" spans="1:6" ht="54" customHeight="1" thickBot="1">
      <c r="A8" s="48" t="s">
        <v>52</v>
      </c>
      <c r="B8" s="49" t="s">
        <v>34</v>
      </c>
      <c r="C8" s="50" t="s">
        <v>26</v>
      </c>
      <c r="D8" s="50" t="s">
        <v>27</v>
      </c>
      <c r="E8" s="49" t="s">
        <v>32</v>
      </c>
      <c r="F8" s="88" t="s">
        <v>153</v>
      </c>
    </row>
    <row r="9" spans="1:7" ht="27.75" customHeight="1">
      <c r="A9" s="44">
        <v>1</v>
      </c>
      <c r="B9" s="45" t="s">
        <v>127</v>
      </c>
      <c r="C9" s="46"/>
      <c r="D9" s="46"/>
      <c r="E9" s="47"/>
      <c r="F9" s="90">
        <f>F10+F25</f>
        <v>9648.880000000001</v>
      </c>
      <c r="G9" s="4"/>
    </row>
    <row r="10" spans="1:7" ht="18.75" customHeight="1">
      <c r="A10" s="43">
        <f>A9+1</f>
        <v>2</v>
      </c>
      <c r="B10" s="36" t="s">
        <v>45</v>
      </c>
      <c r="C10" s="8" t="s">
        <v>46</v>
      </c>
      <c r="D10" s="34"/>
      <c r="E10" s="11"/>
      <c r="F10" s="91">
        <f>F11+F15</f>
        <v>6726</v>
      </c>
      <c r="G10" s="4"/>
    </row>
    <row r="11" spans="1:7" ht="17.25" customHeight="1">
      <c r="A11" s="43">
        <f aca="true" t="shared" si="0" ref="A11:A70">A10+1</f>
        <v>3</v>
      </c>
      <c r="B11" s="2" t="s">
        <v>1</v>
      </c>
      <c r="C11" s="8" t="s">
        <v>2</v>
      </c>
      <c r="D11" s="8" t="s">
        <v>0</v>
      </c>
      <c r="E11" s="6"/>
      <c r="F11" s="109">
        <f>F12</f>
        <v>1287.4</v>
      </c>
      <c r="G11" s="4"/>
    </row>
    <row r="12" spans="1:8" ht="17.25" customHeight="1">
      <c r="A12" s="43">
        <f>A11+1</f>
        <v>4</v>
      </c>
      <c r="B12" s="2" t="s">
        <v>3</v>
      </c>
      <c r="C12" s="8" t="s">
        <v>2</v>
      </c>
      <c r="D12" s="8" t="s">
        <v>90</v>
      </c>
      <c r="E12" s="6"/>
      <c r="F12" s="109">
        <f>F13+F14</f>
        <v>1287.4</v>
      </c>
      <c r="G12" s="4"/>
      <c r="H12" s="82"/>
    </row>
    <row r="13" spans="1:8" ht="22.5" customHeight="1">
      <c r="A13" s="43">
        <f t="shared" si="0"/>
        <v>5</v>
      </c>
      <c r="B13" s="1" t="s">
        <v>70</v>
      </c>
      <c r="C13" s="10" t="s">
        <v>2</v>
      </c>
      <c r="D13" s="10" t="s">
        <v>90</v>
      </c>
      <c r="E13" s="9">
        <v>100</v>
      </c>
      <c r="F13" s="110">
        <v>1275.4</v>
      </c>
      <c r="G13" s="94"/>
      <c r="H13" s="69"/>
    </row>
    <row r="14" spans="1:7" ht="16.5" customHeight="1">
      <c r="A14" s="43">
        <f t="shared" si="0"/>
        <v>6</v>
      </c>
      <c r="B14" s="1" t="s">
        <v>47</v>
      </c>
      <c r="C14" s="10" t="s">
        <v>2</v>
      </c>
      <c r="D14" s="10" t="s">
        <v>90</v>
      </c>
      <c r="E14" s="9">
        <v>200</v>
      </c>
      <c r="F14" s="110">
        <v>12</v>
      </c>
      <c r="G14" s="94"/>
    </row>
    <row r="15" spans="1:8" ht="25.5" customHeight="1">
      <c r="A15" s="43">
        <f t="shared" si="0"/>
        <v>7</v>
      </c>
      <c r="B15" s="2" t="s">
        <v>4</v>
      </c>
      <c r="C15" s="8" t="s">
        <v>5</v>
      </c>
      <c r="D15" s="8" t="s">
        <v>0</v>
      </c>
      <c r="E15" s="6"/>
      <c r="F15" s="109">
        <f>F16+F21+F19</f>
        <v>5438.6</v>
      </c>
      <c r="G15" s="94"/>
      <c r="H15" s="4"/>
    </row>
    <row r="16" spans="1:8" ht="16.5" customHeight="1">
      <c r="A16" s="43">
        <f>A15+1</f>
        <v>8</v>
      </c>
      <c r="B16" s="2" t="s">
        <v>62</v>
      </c>
      <c r="C16" s="8" t="s">
        <v>5</v>
      </c>
      <c r="D16" s="8" t="s">
        <v>92</v>
      </c>
      <c r="E16" s="6"/>
      <c r="F16" s="109">
        <f>F17</f>
        <v>1074.3</v>
      </c>
      <c r="G16" s="94"/>
      <c r="H16" s="4"/>
    </row>
    <row r="17" spans="1:8" ht="15.75" customHeight="1">
      <c r="A17" s="43">
        <f t="shared" si="0"/>
        <v>9</v>
      </c>
      <c r="B17" s="2" t="s">
        <v>39</v>
      </c>
      <c r="C17" s="8" t="s">
        <v>5</v>
      </c>
      <c r="D17" s="8" t="s">
        <v>92</v>
      </c>
      <c r="E17" s="6"/>
      <c r="F17" s="109">
        <f>F18</f>
        <v>1074.3</v>
      </c>
      <c r="G17" s="94"/>
      <c r="H17" s="4"/>
    </row>
    <row r="18" spans="1:8" ht="24" customHeight="1">
      <c r="A18" s="43">
        <f t="shared" si="0"/>
        <v>10</v>
      </c>
      <c r="B18" s="1" t="s">
        <v>70</v>
      </c>
      <c r="C18" s="10" t="s">
        <v>5</v>
      </c>
      <c r="D18" s="10" t="s">
        <v>92</v>
      </c>
      <c r="E18" s="9">
        <v>100</v>
      </c>
      <c r="F18" s="110">
        <v>1074.3</v>
      </c>
      <c r="G18" s="94"/>
      <c r="H18" s="69"/>
    </row>
    <row r="19" spans="1:7" ht="16.5" customHeight="1">
      <c r="A19" s="43">
        <f t="shared" si="0"/>
        <v>11</v>
      </c>
      <c r="B19" s="2" t="s">
        <v>25</v>
      </c>
      <c r="C19" s="8" t="s">
        <v>5</v>
      </c>
      <c r="D19" s="8" t="s">
        <v>93</v>
      </c>
      <c r="E19" s="6"/>
      <c r="F19" s="111">
        <f>F20</f>
        <v>292.7</v>
      </c>
      <c r="G19" s="94"/>
    </row>
    <row r="20" spans="1:7" ht="27" customHeight="1">
      <c r="A20" s="43">
        <f t="shared" si="0"/>
        <v>12</v>
      </c>
      <c r="B20" s="1" t="s">
        <v>70</v>
      </c>
      <c r="C20" s="10" t="s">
        <v>5</v>
      </c>
      <c r="D20" s="10" t="s">
        <v>93</v>
      </c>
      <c r="E20" s="9">
        <v>100</v>
      </c>
      <c r="F20" s="110">
        <v>292.7</v>
      </c>
      <c r="G20" s="94"/>
    </row>
    <row r="21" spans="1:7" ht="14.25" customHeight="1">
      <c r="A21" s="43">
        <f t="shared" si="0"/>
        <v>13</v>
      </c>
      <c r="B21" s="2" t="s">
        <v>6</v>
      </c>
      <c r="C21" s="8" t="s">
        <v>5</v>
      </c>
      <c r="D21" s="8" t="s">
        <v>94</v>
      </c>
      <c r="E21" s="6"/>
      <c r="F21" s="109">
        <f>F22+F23+F24</f>
        <v>4071.6000000000004</v>
      </c>
      <c r="G21" s="94"/>
    </row>
    <row r="22" spans="1:8" ht="24.75" customHeight="1">
      <c r="A22" s="43">
        <f t="shared" si="0"/>
        <v>14</v>
      </c>
      <c r="B22" s="1" t="s">
        <v>70</v>
      </c>
      <c r="C22" s="10" t="s">
        <v>5</v>
      </c>
      <c r="D22" s="10" t="s">
        <v>94</v>
      </c>
      <c r="E22" s="9">
        <v>100</v>
      </c>
      <c r="F22" s="110">
        <f>1790.7+181.4+639.5</f>
        <v>2611.6000000000004</v>
      </c>
      <c r="G22" s="94"/>
      <c r="H22" s="69"/>
    </row>
    <row r="23" spans="1:8" ht="15" customHeight="1">
      <c r="A23" s="43">
        <f t="shared" si="0"/>
        <v>15</v>
      </c>
      <c r="B23" s="1" t="s">
        <v>47</v>
      </c>
      <c r="C23" s="10" t="s">
        <v>5</v>
      </c>
      <c r="D23" s="10" t="s">
        <v>94</v>
      </c>
      <c r="E23" s="9">
        <v>200</v>
      </c>
      <c r="F23" s="110">
        <v>1460</v>
      </c>
      <c r="H23" s="69"/>
    </row>
    <row r="24" spans="1:6" ht="15" customHeight="1">
      <c r="A24" s="43">
        <f t="shared" si="0"/>
        <v>16</v>
      </c>
      <c r="B24" s="1" t="s">
        <v>50</v>
      </c>
      <c r="C24" s="10" t="s">
        <v>5</v>
      </c>
      <c r="D24" s="10" t="s">
        <v>94</v>
      </c>
      <c r="E24" s="9">
        <v>800</v>
      </c>
      <c r="F24" s="110">
        <v>0</v>
      </c>
    </row>
    <row r="25" spans="1:6" ht="15" customHeight="1">
      <c r="A25" s="43">
        <f t="shared" si="0"/>
        <v>17</v>
      </c>
      <c r="B25" s="78" t="s">
        <v>11</v>
      </c>
      <c r="C25" s="8" t="s">
        <v>12</v>
      </c>
      <c r="D25" s="10"/>
      <c r="E25" s="58"/>
      <c r="F25" s="111">
        <f>F28+F26</f>
        <v>2922.88</v>
      </c>
    </row>
    <row r="26" spans="1:6" ht="25.5" customHeight="1">
      <c r="A26" s="43">
        <f t="shared" si="0"/>
        <v>18</v>
      </c>
      <c r="B26" s="2" t="s">
        <v>71</v>
      </c>
      <c r="C26" s="10" t="s">
        <v>12</v>
      </c>
      <c r="D26" s="8" t="s">
        <v>124</v>
      </c>
      <c r="E26" s="9"/>
      <c r="F26" s="111">
        <f>F27</f>
        <v>84</v>
      </c>
    </row>
    <row r="27" spans="1:11" ht="15" customHeight="1">
      <c r="A27" s="43">
        <f t="shared" si="0"/>
        <v>19</v>
      </c>
      <c r="B27" s="1" t="s">
        <v>50</v>
      </c>
      <c r="C27" s="10" t="s">
        <v>12</v>
      </c>
      <c r="D27" s="10" t="s">
        <v>124</v>
      </c>
      <c r="E27" s="9">
        <v>800</v>
      </c>
      <c r="F27" s="110">
        <v>84</v>
      </c>
      <c r="K27" s="94"/>
    </row>
    <row r="28" spans="1:13" ht="25.5" customHeight="1">
      <c r="A28" s="43">
        <f t="shared" si="0"/>
        <v>20</v>
      </c>
      <c r="B28" s="78" t="s">
        <v>87</v>
      </c>
      <c r="C28" s="10" t="s">
        <v>12</v>
      </c>
      <c r="D28" s="8" t="s">
        <v>88</v>
      </c>
      <c r="E28" s="57"/>
      <c r="F28" s="110">
        <f>F29</f>
        <v>2838.88</v>
      </c>
      <c r="K28" s="94"/>
      <c r="L28" s="131"/>
      <c r="M28" s="94"/>
    </row>
    <row r="29" spans="1:11" ht="28.5" customHeight="1">
      <c r="A29" s="43">
        <f t="shared" si="0"/>
        <v>21</v>
      </c>
      <c r="B29" s="76" t="s">
        <v>70</v>
      </c>
      <c r="C29" s="10" t="s">
        <v>12</v>
      </c>
      <c r="D29" s="10" t="s">
        <v>88</v>
      </c>
      <c r="E29" s="58">
        <v>100</v>
      </c>
      <c r="F29" s="110">
        <f>2838.88</f>
        <v>2838.88</v>
      </c>
      <c r="K29" s="94"/>
    </row>
    <row r="30" spans="1:13" ht="29.25" customHeight="1">
      <c r="A30" s="43">
        <v>1</v>
      </c>
      <c r="B30" s="18" t="s">
        <v>126</v>
      </c>
      <c r="C30" s="10"/>
      <c r="D30" s="10"/>
      <c r="E30" s="9"/>
      <c r="F30" s="111">
        <f>F31+F58+F62+F66+F72+F76+F89+F96+F105</f>
        <v>119057.54000000001</v>
      </c>
      <c r="K30" s="94"/>
      <c r="L30" s="131"/>
      <c r="M30" s="131"/>
    </row>
    <row r="31" spans="1:11" ht="15.75" customHeight="1">
      <c r="A31" s="43">
        <f t="shared" si="0"/>
        <v>2</v>
      </c>
      <c r="B31" s="80" t="s">
        <v>45</v>
      </c>
      <c r="C31" s="8" t="s">
        <v>46</v>
      </c>
      <c r="D31" s="10"/>
      <c r="E31" s="9"/>
      <c r="F31" s="111">
        <f>F32+F42+F45</f>
        <v>23568.600000000002</v>
      </c>
      <c r="K31" s="94"/>
    </row>
    <row r="32" spans="1:6" ht="24.75" customHeight="1">
      <c r="A32" s="43">
        <f t="shared" si="0"/>
        <v>3</v>
      </c>
      <c r="B32" s="78" t="s">
        <v>7</v>
      </c>
      <c r="C32" s="8" t="s">
        <v>8</v>
      </c>
      <c r="D32" s="8" t="s">
        <v>0</v>
      </c>
      <c r="E32" s="6"/>
      <c r="F32" s="109">
        <f>F33+F35+F39</f>
        <v>21316.4</v>
      </c>
    </row>
    <row r="33" spans="1:6" ht="15" customHeight="1">
      <c r="A33" s="43">
        <f t="shared" si="0"/>
        <v>4</v>
      </c>
      <c r="B33" s="78" t="s">
        <v>95</v>
      </c>
      <c r="C33" s="8" t="s">
        <v>8</v>
      </c>
      <c r="D33" s="8" t="s">
        <v>96</v>
      </c>
      <c r="E33" s="6"/>
      <c r="F33" s="109">
        <f>F34</f>
        <v>1275.4</v>
      </c>
    </row>
    <row r="34" spans="1:8" ht="28.5" customHeight="1">
      <c r="A34" s="43">
        <f t="shared" si="0"/>
        <v>5</v>
      </c>
      <c r="B34" s="76" t="s">
        <v>70</v>
      </c>
      <c r="C34" s="10" t="s">
        <v>8</v>
      </c>
      <c r="D34" s="10" t="s">
        <v>96</v>
      </c>
      <c r="E34" s="9">
        <v>100</v>
      </c>
      <c r="F34" s="111">
        <v>1275.4</v>
      </c>
      <c r="H34" s="69"/>
    </row>
    <row r="35" spans="1:6" ht="15.75" customHeight="1">
      <c r="A35" s="43">
        <f t="shared" si="0"/>
        <v>6</v>
      </c>
      <c r="B35" s="78" t="s">
        <v>97</v>
      </c>
      <c r="C35" s="8" t="s">
        <v>8</v>
      </c>
      <c r="D35" s="8" t="s">
        <v>98</v>
      </c>
      <c r="E35" s="58"/>
      <c r="F35" s="109">
        <f>F36+F37+F38</f>
        <v>17336.7</v>
      </c>
    </row>
    <row r="36" spans="1:8" ht="26.25" customHeight="1">
      <c r="A36" s="43">
        <f t="shared" si="0"/>
        <v>7</v>
      </c>
      <c r="B36" s="76" t="s">
        <v>70</v>
      </c>
      <c r="C36" s="10" t="s">
        <v>8</v>
      </c>
      <c r="D36" s="10" t="s">
        <v>98</v>
      </c>
      <c r="E36" s="58">
        <v>100</v>
      </c>
      <c r="F36" s="111">
        <f>14069.6+1369.5-639.5</f>
        <v>14799.6</v>
      </c>
      <c r="H36" s="69"/>
    </row>
    <row r="37" spans="1:8" ht="13.5" customHeight="1">
      <c r="A37" s="43">
        <f t="shared" si="0"/>
        <v>8</v>
      </c>
      <c r="B37" s="76" t="s">
        <v>47</v>
      </c>
      <c r="C37" s="10" t="s">
        <v>8</v>
      </c>
      <c r="D37" s="10" t="s">
        <v>98</v>
      </c>
      <c r="E37" s="58">
        <v>200</v>
      </c>
      <c r="F37" s="110">
        <v>2537.1</v>
      </c>
      <c r="H37" s="69"/>
    </row>
    <row r="38" spans="1:6" ht="16.5" customHeight="1">
      <c r="A38" s="43">
        <f t="shared" si="0"/>
        <v>9</v>
      </c>
      <c r="B38" s="76" t="s">
        <v>50</v>
      </c>
      <c r="C38" s="10" t="s">
        <v>8</v>
      </c>
      <c r="D38" s="10" t="s">
        <v>98</v>
      </c>
      <c r="E38" s="58">
        <v>800</v>
      </c>
      <c r="F38" s="110">
        <v>0</v>
      </c>
    </row>
    <row r="39" spans="1:6" ht="24.75" customHeight="1">
      <c r="A39" s="43">
        <f t="shared" si="0"/>
        <v>10</v>
      </c>
      <c r="B39" s="78" t="s">
        <v>84</v>
      </c>
      <c r="C39" s="8" t="s">
        <v>8</v>
      </c>
      <c r="D39" s="8" t="s">
        <v>99</v>
      </c>
      <c r="E39" s="57"/>
      <c r="F39" s="111">
        <f>F40+F41</f>
        <v>2704.3</v>
      </c>
    </row>
    <row r="40" spans="1:8" ht="27.75" customHeight="1">
      <c r="A40" s="43">
        <f t="shared" si="0"/>
        <v>11</v>
      </c>
      <c r="B40" s="76" t="s">
        <v>70</v>
      </c>
      <c r="C40" s="10" t="s">
        <v>8</v>
      </c>
      <c r="D40" s="10" t="s">
        <v>99</v>
      </c>
      <c r="E40" s="58">
        <v>100</v>
      </c>
      <c r="F40" s="110">
        <v>2506.9</v>
      </c>
      <c r="H40" s="69"/>
    </row>
    <row r="41" spans="1:6" ht="16.5" customHeight="1">
      <c r="A41" s="43">
        <f t="shared" si="0"/>
        <v>12</v>
      </c>
      <c r="B41" s="76" t="s">
        <v>47</v>
      </c>
      <c r="C41" s="10" t="s">
        <v>8</v>
      </c>
      <c r="D41" s="10" t="s">
        <v>99</v>
      </c>
      <c r="E41" s="58">
        <v>200</v>
      </c>
      <c r="F41" s="110">
        <v>197.4</v>
      </c>
    </row>
    <row r="42" spans="1:6" ht="15" customHeight="1">
      <c r="A42" s="43">
        <f t="shared" si="0"/>
        <v>13</v>
      </c>
      <c r="B42" s="2" t="s">
        <v>9</v>
      </c>
      <c r="C42" s="8" t="s">
        <v>10</v>
      </c>
      <c r="D42" s="8"/>
      <c r="E42" s="6"/>
      <c r="F42" s="109">
        <f>F44</f>
        <v>10</v>
      </c>
    </row>
    <row r="43" spans="1:6" ht="15" customHeight="1">
      <c r="A43" s="43">
        <f t="shared" si="0"/>
        <v>14</v>
      </c>
      <c r="B43" s="2" t="s">
        <v>61</v>
      </c>
      <c r="C43" s="8" t="s">
        <v>10</v>
      </c>
      <c r="D43" s="8" t="s">
        <v>102</v>
      </c>
      <c r="E43" s="6"/>
      <c r="F43" s="109">
        <f>F44</f>
        <v>10</v>
      </c>
    </row>
    <row r="44" spans="1:6" ht="15" customHeight="1">
      <c r="A44" s="43">
        <f t="shared" si="0"/>
        <v>15</v>
      </c>
      <c r="B44" s="1" t="s">
        <v>50</v>
      </c>
      <c r="C44" s="10" t="s">
        <v>10</v>
      </c>
      <c r="D44" s="10" t="s">
        <v>102</v>
      </c>
      <c r="E44" s="9">
        <v>800</v>
      </c>
      <c r="F44" s="112">
        <v>10</v>
      </c>
    </row>
    <row r="45" spans="1:6" ht="15" customHeight="1">
      <c r="A45" s="43">
        <f t="shared" si="0"/>
        <v>16</v>
      </c>
      <c r="B45" s="2" t="s">
        <v>11</v>
      </c>
      <c r="C45" s="8" t="s">
        <v>12</v>
      </c>
      <c r="D45" s="8" t="s">
        <v>0</v>
      </c>
      <c r="E45" s="6"/>
      <c r="F45" s="109">
        <f>F48+F50+F52+F54+F56+F46</f>
        <v>2242.2</v>
      </c>
    </row>
    <row r="46" spans="1:6" ht="28.5" customHeight="1">
      <c r="A46" s="43">
        <f t="shared" si="0"/>
        <v>17</v>
      </c>
      <c r="B46" s="78" t="s">
        <v>100</v>
      </c>
      <c r="C46" s="8" t="s">
        <v>12</v>
      </c>
      <c r="D46" s="8" t="s">
        <v>101</v>
      </c>
      <c r="E46" s="9"/>
      <c r="F46" s="109">
        <f>F47</f>
        <v>7.2</v>
      </c>
    </row>
    <row r="47" spans="1:6" ht="17.25" customHeight="1">
      <c r="A47" s="43">
        <f t="shared" si="0"/>
        <v>18</v>
      </c>
      <c r="B47" s="1" t="s">
        <v>47</v>
      </c>
      <c r="C47" s="10" t="s">
        <v>12</v>
      </c>
      <c r="D47" s="10" t="s">
        <v>101</v>
      </c>
      <c r="E47" s="9">
        <v>200</v>
      </c>
      <c r="F47" s="110">
        <v>7.2</v>
      </c>
    </row>
    <row r="48" spans="1:6" ht="14.25" customHeight="1">
      <c r="A48" s="43">
        <f t="shared" si="0"/>
        <v>19</v>
      </c>
      <c r="B48" s="2" t="s">
        <v>36</v>
      </c>
      <c r="C48" s="10" t="s">
        <v>12</v>
      </c>
      <c r="D48" s="8" t="s">
        <v>103</v>
      </c>
      <c r="E48" s="9"/>
      <c r="F48" s="111">
        <f>F49</f>
        <v>150</v>
      </c>
    </row>
    <row r="49" spans="1:7" ht="15" customHeight="1">
      <c r="A49" s="43">
        <f t="shared" si="0"/>
        <v>20</v>
      </c>
      <c r="B49" s="1" t="s">
        <v>47</v>
      </c>
      <c r="C49" s="10" t="s">
        <v>12</v>
      </c>
      <c r="D49" s="10" t="s">
        <v>103</v>
      </c>
      <c r="E49" s="9">
        <v>200</v>
      </c>
      <c r="F49" s="110">
        <v>150</v>
      </c>
      <c r="G49" s="135"/>
    </row>
    <row r="50" spans="1:6" ht="30" customHeight="1">
      <c r="A50" s="43">
        <f t="shared" si="0"/>
        <v>21</v>
      </c>
      <c r="B50" s="78" t="s">
        <v>125</v>
      </c>
      <c r="C50" s="8" t="s">
        <v>12</v>
      </c>
      <c r="D50" s="8" t="s">
        <v>162</v>
      </c>
      <c r="E50" s="9"/>
      <c r="F50" s="109">
        <f>F51</f>
        <v>800</v>
      </c>
    </row>
    <row r="51" spans="1:6" ht="15" customHeight="1">
      <c r="A51" s="43">
        <f t="shared" si="0"/>
        <v>22</v>
      </c>
      <c r="B51" s="76" t="s">
        <v>47</v>
      </c>
      <c r="C51" s="10" t="s">
        <v>12</v>
      </c>
      <c r="D51" s="10" t="s">
        <v>162</v>
      </c>
      <c r="E51" s="9">
        <v>200</v>
      </c>
      <c r="F51" s="110">
        <v>800</v>
      </c>
    </row>
    <row r="52" spans="1:6" ht="36" customHeight="1">
      <c r="A52" s="43">
        <f t="shared" si="0"/>
        <v>23</v>
      </c>
      <c r="B52" s="77" t="s">
        <v>129</v>
      </c>
      <c r="C52" s="8" t="s">
        <v>12</v>
      </c>
      <c r="D52" s="8" t="s">
        <v>104</v>
      </c>
      <c r="E52" s="9"/>
      <c r="F52" s="109">
        <f>F53</f>
        <v>1100</v>
      </c>
    </row>
    <row r="53" spans="1:6" ht="15" customHeight="1">
      <c r="A53" s="43">
        <f t="shared" si="0"/>
        <v>24</v>
      </c>
      <c r="B53" s="76" t="s">
        <v>47</v>
      </c>
      <c r="C53" s="10" t="s">
        <v>12</v>
      </c>
      <c r="D53" s="10" t="s">
        <v>104</v>
      </c>
      <c r="E53" s="9">
        <v>200</v>
      </c>
      <c r="F53" s="110">
        <f>900+200</f>
        <v>1100</v>
      </c>
    </row>
    <row r="54" spans="1:6" ht="39" customHeight="1">
      <c r="A54" s="43">
        <f t="shared" si="0"/>
        <v>25</v>
      </c>
      <c r="B54" s="77" t="s">
        <v>154</v>
      </c>
      <c r="C54" s="8" t="s">
        <v>12</v>
      </c>
      <c r="D54" s="8" t="s">
        <v>159</v>
      </c>
      <c r="E54" s="9"/>
      <c r="F54" s="109">
        <f>F55</f>
        <v>60</v>
      </c>
    </row>
    <row r="55" spans="1:6" ht="17.25" customHeight="1">
      <c r="A55" s="43">
        <f t="shared" si="0"/>
        <v>26</v>
      </c>
      <c r="B55" s="76" t="s">
        <v>47</v>
      </c>
      <c r="C55" s="10" t="s">
        <v>12</v>
      </c>
      <c r="D55" s="10" t="s">
        <v>159</v>
      </c>
      <c r="E55" s="9">
        <v>200</v>
      </c>
      <c r="F55" s="113">
        <v>60</v>
      </c>
    </row>
    <row r="56" spans="1:6" ht="49.5" customHeight="1">
      <c r="A56" s="43">
        <f t="shared" si="0"/>
        <v>27</v>
      </c>
      <c r="B56" s="78" t="s">
        <v>135</v>
      </c>
      <c r="C56" s="8" t="s">
        <v>12</v>
      </c>
      <c r="D56" s="8" t="s">
        <v>167</v>
      </c>
      <c r="E56" s="6"/>
      <c r="F56" s="109">
        <f>F57</f>
        <v>125</v>
      </c>
    </row>
    <row r="57" spans="1:6" ht="17.25" customHeight="1">
      <c r="A57" s="43">
        <f t="shared" si="0"/>
        <v>28</v>
      </c>
      <c r="B57" s="76" t="s">
        <v>47</v>
      </c>
      <c r="C57" s="10" t="s">
        <v>12</v>
      </c>
      <c r="D57" s="10" t="s">
        <v>167</v>
      </c>
      <c r="E57" s="9">
        <v>200</v>
      </c>
      <c r="F57" s="113">
        <f>120+5</f>
        <v>125</v>
      </c>
    </row>
    <row r="58" spans="1:6" ht="15">
      <c r="A58" s="43">
        <f t="shared" si="0"/>
        <v>29</v>
      </c>
      <c r="B58" s="2" t="s">
        <v>72</v>
      </c>
      <c r="C58" s="8" t="s">
        <v>63</v>
      </c>
      <c r="D58" s="8"/>
      <c r="E58" s="6"/>
      <c r="F58" s="109">
        <f>F59</f>
        <v>450</v>
      </c>
    </row>
    <row r="59" spans="1:6" ht="15.75" customHeight="1">
      <c r="A59" s="43">
        <f t="shared" si="0"/>
        <v>30</v>
      </c>
      <c r="B59" s="2" t="s">
        <v>13</v>
      </c>
      <c r="C59" s="8" t="s">
        <v>14</v>
      </c>
      <c r="D59" s="8" t="s">
        <v>0</v>
      </c>
      <c r="E59" s="6"/>
      <c r="F59" s="109">
        <f>F60</f>
        <v>450</v>
      </c>
    </row>
    <row r="60" spans="1:6" ht="78.75" customHeight="1">
      <c r="A60" s="43">
        <f t="shared" si="0"/>
        <v>31</v>
      </c>
      <c r="B60" s="77" t="s">
        <v>136</v>
      </c>
      <c r="C60" s="8" t="s">
        <v>14</v>
      </c>
      <c r="D60" s="10" t="s">
        <v>157</v>
      </c>
      <c r="E60" s="9"/>
      <c r="F60" s="113">
        <f>F61</f>
        <v>450</v>
      </c>
    </row>
    <row r="61" spans="1:6" ht="15" customHeight="1">
      <c r="A61" s="43">
        <f t="shared" si="0"/>
        <v>32</v>
      </c>
      <c r="B61" s="1" t="s">
        <v>47</v>
      </c>
      <c r="C61" s="10" t="s">
        <v>14</v>
      </c>
      <c r="D61" s="10" t="s">
        <v>156</v>
      </c>
      <c r="E61" s="9">
        <v>200</v>
      </c>
      <c r="F61" s="110">
        <v>450</v>
      </c>
    </row>
    <row r="62" spans="1:6" ht="15" customHeight="1">
      <c r="A62" s="43">
        <f t="shared" si="0"/>
        <v>33</v>
      </c>
      <c r="B62" s="78" t="s">
        <v>106</v>
      </c>
      <c r="C62" s="8" t="s">
        <v>107</v>
      </c>
      <c r="D62" s="8"/>
      <c r="E62" s="57"/>
      <c r="F62" s="111">
        <f>F63</f>
        <v>100</v>
      </c>
    </row>
    <row r="63" spans="1:6" ht="15" customHeight="1">
      <c r="A63" s="43">
        <f t="shared" si="0"/>
        <v>34</v>
      </c>
      <c r="B63" s="78" t="s">
        <v>108</v>
      </c>
      <c r="C63" s="8" t="s">
        <v>109</v>
      </c>
      <c r="D63" s="8"/>
      <c r="E63" s="57"/>
      <c r="F63" s="110">
        <f>F64</f>
        <v>100</v>
      </c>
    </row>
    <row r="64" spans="1:6" ht="27" customHeight="1">
      <c r="A64" s="43">
        <f t="shared" si="0"/>
        <v>35</v>
      </c>
      <c r="B64" s="78" t="s">
        <v>148</v>
      </c>
      <c r="C64" s="8" t="s">
        <v>109</v>
      </c>
      <c r="D64" s="8" t="s">
        <v>111</v>
      </c>
      <c r="E64" s="57"/>
      <c r="F64" s="110">
        <v>100</v>
      </c>
    </row>
    <row r="65" spans="1:6" ht="15" customHeight="1">
      <c r="A65" s="43">
        <f t="shared" si="0"/>
        <v>36</v>
      </c>
      <c r="B65" s="76" t="s">
        <v>47</v>
      </c>
      <c r="C65" s="10" t="s">
        <v>109</v>
      </c>
      <c r="D65" s="10" t="s">
        <v>111</v>
      </c>
      <c r="E65" s="58">
        <v>200</v>
      </c>
      <c r="F65" s="110">
        <v>100</v>
      </c>
    </row>
    <row r="66" spans="1:6" ht="15" customHeight="1">
      <c r="A66" s="43">
        <f t="shared" si="0"/>
        <v>37</v>
      </c>
      <c r="B66" s="2" t="s">
        <v>64</v>
      </c>
      <c r="C66" s="8" t="s">
        <v>65</v>
      </c>
      <c r="D66" s="8"/>
      <c r="E66" s="6"/>
      <c r="F66" s="111">
        <f>F67</f>
        <v>37081.34</v>
      </c>
    </row>
    <row r="67" spans="1:6" ht="15.75" customHeight="1">
      <c r="A67" s="43">
        <f t="shared" si="0"/>
        <v>38</v>
      </c>
      <c r="B67" s="2" t="s">
        <v>15</v>
      </c>
      <c r="C67" s="8" t="s">
        <v>16</v>
      </c>
      <c r="D67" s="37" t="s">
        <v>0</v>
      </c>
      <c r="E67" s="6"/>
      <c r="F67" s="109">
        <f>F68+F70</f>
        <v>37081.34</v>
      </c>
    </row>
    <row r="68" spans="1:6" ht="26.25" customHeight="1">
      <c r="A68" s="43">
        <f t="shared" si="0"/>
        <v>39</v>
      </c>
      <c r="B68" s="64" t="s">
        <v>55</v>
      </c>
      <c r="C68" s="10" t="s">
        <v>16</v>
      </c>
      <c r="D68" s="10" t="s">
        <v>112</v>
      </c>
      <c r="E68" s="9"/>
      <c r="F68" s="114">
        <f>F69</f>
        <v>36381.34</v>
      </c>
    </row>
    <row r="69" spans="1:6" ht="15" customHeight="1">
      <c r="A69" s="43">
        <f t="shared" si="0"/>
        <v>40</v>
      </c>
      <c r="B69" s="1" t="s">
        <v>47</v>
      </c>
      <c r="C69" s="10" t="s">
        <v>16</v>
      </c>
      <c r="D69" s="10" t="s">
        <v>112</v>
      </c>
      <c r="E69" s="9">
        <v>200</v>
      </c>
      <c r="F69" s="114">
        <f>33404.54+518.7+1685.1+923-150</f>
        <v>36381.34</v>
      </c>
    </row>
    <row r="70" spans="1:6" ht="24" customHeight="1">
      <c r="A70" s="43">
        <f t="shared" si="0"/>
        <v>41</v>
      </c>
      <c r="B70" s="64" t="s">
        <v>56</v>
      </c>
      <c r="C70" s="10" t="s">
        <v>16</v>
      </c>
      <c r="D70" s="10" t="s">
        <v>161</v>
      </c>
      <c r="E70" s="9"/>
      <c r="F70" s="115">
        <f>F71</f>
        <v>700</v>
      </c>
    </row>
    <row r="71" spans="1:6" ht="15" customHeight="1">
      <c r="A71" s="43">
        <f aca="true" t="shared" si="1" ref="A71:A111">A70+1</f>
        <v>42</v>
      </c>
      <c r="B71" s="1" t="s">
        <v>47</v>
      </c>
      <c r="C71" s="10" t="s">
        <v>16</v>
      </c>
      <c r="D71" s="10" t="s">
        <v>161</v>
      </c>
      <c r="E71" s="9">
        <v>200</v>
      </c>
      <c r="F71" s="116">
        <v>700</v>
      </c>
    </row>
    <row r="72" spans="1:6" ht="15" customHeight="1">
      <c r="A72" s="43">
        <f t="shared" si="1"/>
        <v>43</v>
      </c>
      <c r="B72" s="2" t="s">
        <v>76</v>
      </c>
      <c r="C72" s="75" t="s">
        <v>77</v>
      </c>
      <c r="D72" s="10"/>
      <c r="E72" s="9"/>
      <c r="F72" s="117">
        <f>F73</f>
        <v>210</v>
      </c>
    </row>
    <row r="73" spans="1:6" ht="15" customHeight="1">
      <c r="A73" s="43">
        <f t="shared" si="1"/>
        <v>44</v>
      </c>
      <c r="B73" s="2" t="s">
        <v>78</v>
      </c>
      <c r="C73" s="8" t="s">
        <v>79</v>
      </c>
      <c r="D73" s="10"/>
      <c r="E73" s="9"/>
      <c r="F73" s="117">
        <f>F74</f>
        <v>210</v>
      </c>
    </row>
    <row r="74" spans="1:6" ht="25.5" customHeight="1">
      <c r="A74" s="43">
        <f t="shared" si="1"/>
        <v>45</v>
      </c>
      <c r="B74" s="64" t="s">
        <v>80</v>
      </c>
      <c r="C74" s="8" t="s">
        <v>79</v>
      </c>
      <c r="D74" s="10" t="s">
        <v>113</v>
      </c>
      <c r="E74" s="9"/>
      <c r="F74" s="118">
        <f>F75</f>
        <v>210</v>
      </c>
    </row>
    <row r="75" spans="1:6" ht="15" customHeight="1">
      <c r="A75" s="43">
        <f t="shared" si="1"/>
        <v>46</v>
      </c>
      <c r="B75" s="1" t="s">
        <v>47</v>
      </c>
      <c r="C75" s="8" t="s">
        <v>79</v>
      </c>
      <c r="D75" s="10" t="s">
        <v>113</v>
      </c>
      <c r="E75" s="9">
        <v>200</v>
      </c>
      <c r="F75" s="118">
        <v>210</v>
      </c>
    </row>
    <row r="76" spans="1:6" ht="15" customHeight="1">
      <c r="A76" s="43">
        <f t="shared" si="1"/>
        <v>47</v>
      </c>
      <c r="B76" s="2" t="s">
        <v>42</v>
      </c>
      <c r="C76" s="8" t="s">
        <v>43</v>
      </c>
      <c r="D76" s="8"/>
      <c r="E76" s="6"/>
      <c r="F76" s="119">
        <f>F77+F81+F84</f>
        <v>1600</v>
      </c>
    </row>
    <row r="77" spans="1:6" ht="15" customHeight="1">
      <c r="A77" s="43">
        <f t="shared" si="1"/>
        <v>48</v>
      </c>
      <c r="B77" s="2" t="s">
        <v>29</v>
      </c>
      <c r="C77" s="8" t="s">
        <v>28</v>
      </c>
      <c r="D77" s="8"/>
      <c r="E77" s="59"/>
      <c r="F77" s="120">
        <f>F79</f>
        <v>210</v>
      </c>
    </row>
    <row r="78" spans="1:7" ht="15" customHeight="1">
      <c r="A78" s="43">
        <f t="shared" si="1"/>
        <v>49</v>
      </c>
      <c r="B78" s="67" t="s">
        <v>60</v>
      </c>
      <c r="C78" s="10" t="s">
        <v>28</v>
      </c>
      <c r="D78" s="10"/>
      <c r="E78" s="60"/>
      <c r="F78" s="112">
        <f>F79</f>
        <v>210</v>
      </c>
      <c r="G78" s="27"/>
    </row>
    <row r="79" spans="1:6" ht="54.75" customHeight="1">
      <c r="A79" s="43">
        <f t="shared" si="1"/>
        <v>50</v>
      </c>
      <c r="B79" s="74" t="s">
        <v>75</v>
      </c>
      <c r="C79" s="8" t="s">
        <v>28</v>
      </c>
      <c r="D79" s="8" t="s">
        <v>122</v>
      </c>
      <c r="E79" s="60"/>
      <c r="F79" s="112">
        <v>210</v>
      </c>
    </row>
    <row r="80" spans="1:6" ht="13.5" customHeight="1">
      <c r="A80" s="43">
        <f t="shared" si="1"/>
        <v>51</v>
      </c>
      <c r="B80" s="1" t="s">
        <v>47</v>
      </c>
      <c r="C80" s="10" t="s">
        <v>28</v>
      </c>
      <c r="D80" s="10" t="s">
        <v>122</v>
      </c>
      <c r="E80" s="10" t="s">
        <v>48</v>
      </c>
      <c r="F80" s="121">
        <v>210</v>
      </c>
    </row>
    <row r="81" spans="1:6" ht="15" customHeight="1">
      <c r="A81" s="43">
        <f t="shared" si="1"/>
        <v>52</v>
      </c>
      <c r="B81" s="2" t="s">
        <v>130</v>
      </c>
      <c r="C81" s="8" t="s">
        <v>17</v>
      </c>
      <c r="D81" s="8" t="s">
        <v>0</v>
      </c>
      <c r="E81" s="6"/>
      <c r="F81" s="109">
        <f>F82</f>
        <v>1000</v>
      </c>
    </row>
    <row r="82" spans="1:6" ht="34.5" customHeight="1">
      <c r="A82" s="43">
        <f t="shared" si="1"/>
        <v>53</v>
      </c>
      <c r="B82" s="64" t="s">
        <v>158</v>
      </c>
      <c r="C82" s="8" t="s">
        <v>17</v>
      </c>
      <c r="D82" s="8"/>
      <c r="E82" s="9"/>
      <c r="F82" s="113">
        <f>F83</f>
        <v>1000</v>
      </c>
    </row>
    <row r="83" spans="1:6" ht="15" customHeight="1">
      <c r="A83" s="43">
        <f t="shared" si="1"/>
        <v>54</v>
      </c>
      <c r="B83" s="1" t="s">
        <v>47</v>
      </c>
      <c r="C83" s="10" t="s">
        <v>17</v>
      </c>
      <c r="D83" s="10" t="s">
        <v>134</v>
      </c>
      <c r="E83" s="9">
        <v>200</v>
      </c>
      <c r="F83" s="110">
        <v>1000</v>
      </c>
    </row>
    <row r="84" spans="1:6" ht="15" customHeight="1">
      <c r="A84" s="43">
        <f t="shared" si="1"/>
        <v>55</v>
      </c>
      <c r="B84" s="126" t="s">
        <v>132</v>
      </c>
      <c r="C84" s="8" t="s">
        <v>133</v>
      </c>
      <c r="D84" s="10"/>
      <c r="E84" s="9"/>
      <c r="F84" s="111">
        <f>F85+F87</f>
        <v>390</v>
      </c>
    </row>
    <row r="85" spans="1:6" ht="32.25" customHeight="1">
      <c r="A85" s="43">
        <f t="shared" si="1"/>
        <v>56</v>
      </c>
      <c r="B85" s="64" t="s">
        <v>158</v>
      </c>
      <c r="C85" s="8" t="s">
        <v>133</v>
      </c>
      <c r="D85" s="8" t="s">
        <v>134</v>
      </c>
      <c r="E85" s="6"/>
      <c r="F85" s="111">
        <f>F86</f>
        <v>220</v>
      </c>
    </row>
    <row r="86" spans="1:6" ht="36" customHeight="1">
      <c r="A86" s="43">
        <f t="shared" si="1"/>
        <v>57</v>
      </c>
      <c r="B86" s="125" t="s">
        <v>47</v>
      </c>
      <c r="C86" s="10" t="s">
        <v>133</v>
      </c>
      <c r="D86" s="10" t="s">
        <v>134</v>
      </c>
      <c r="E86" s="9">
        <v>200</v>
      </c>
      <c r="F86" s="110">
        <f>150+70</f>
        <v>220</v>
      </c>
    </row>
    <row r="87" spans="1:6" ht="36" customHeight="1">
      <c r="A87" s="43">
        <f t="shared" si="1"/>
        <v>58</v>
      </c>
      <c r="B87" s="77" t="s">
        <v>154</v>
      </c>
      <c r="C87" s="8" t="s">
        <v>133</v>
      </c>
      <c r="D87" s="8" t="s">
        <v>159</v>
      </c>
      <c r="E87" s="6"/>
      <c r="F87" s="111">
        <f>F88</f>
        <v>170</v>
      </c>
    </row>
    <row r="88" spans="1:6" ht="36" customHeight="1">
      <c r="A88" s="43">
        <f t="shared" si="1"/>
        <v>59</v>
      </c>
      <c r="B88" s="76" t="s">
        <v>47</v>
      </c>
      <c r="C88" s="10" t="s">
        <v>133</v>
      </c>
      <c r="D88" s="10" t="s">
        <v>159</v>
      </c>
      <c r="E88" s="9">
        <v>200</v>
      </c>
      <c r="F88" s="110">
        <v>170</v>
      </c>
    </row>
    <row r="89" spans="1:6" ht="15" customHeight="1">
      <c r="A89" s="43">
        <f t="shared" si="1"/>
        <v>60</v>
      </c>
      <c r="B89" s="2" t="s">
        <v>66</v>
      </c>
      <c r="C89" s="8" t="s">
        <v>38</v>
      </c>
      <c r="D89" s="8" t="s">
        <v>0</v>
      </c>
      <c r="E89" s="6"/>
      <c r="F89" s="109">
        <f>F90+F93</f>
        <v>26500</v>
      </c>
    </row>
    <row r="90" spans="1:6" ht="15" customHeight="1">
      <c r="A90" s="43">
        <f t="shared" si="1"/>
        <v>61</v>
      </c>
      <c r="B90" s="2" t="s">
        <v>18</v>
      </c>
      <c r="C90" s="8" t="s">
        <v>19</v>
      </c>
      <c r="D90" s="8"/>
      <c r="E90" s="6"/>
      <c r="F90" s="109">
        <f>F91</f>
        <v>24000</v>
      </c>
    </row>
    <row r="91" spans="1:6" ht="24.75" customHeight="1">
      <c r="A91" s="43">
        <f t="shared" si="1"/>
        <v>62</v>
      </c>
      <c r="B91" s="63" t="s">
        <v>57</v>
      </c>
      <c r="C91" s="8" t="s">
        <v>19</v>
      </c>
      <c r="D91" s="8" t="s">
        <v>117</v>
      </c>
      <c r="E91" s="6"/>
      <c r="F91" s="109">
        <f>F92</f>
        <v>24000</v>
      </c>
    </row>
    <row r="92" spans="1:6" ht="15" customHeight="1">
      <c r="A92" s="43">
        <f t="shared" si="1"/>
        <v>63</v>
      </c>
      <c r="B92" s="1" t="s">
        <v>47</v>
      </c>
      <c r="C92" s="10" t="s">
        <v>19</v>
      </c>
      <c r="D92" s="10" t="s">
        <v>117</v>
      </c>
      <c r="E92" s="9">
        <v>200</v>
      </c>
      <c r="F92" s="110">
        <f>12000+12000</f>
        <v>24000</v>
      </c>
    </row>
    <row r="93" spans="1:6" ht="15" customHeight="1">
      <c r="A93" s="43">
        <f t="shared" si="1"/>
        <v>64</v>
      </c>
      <c r="B93" s="2" t="s">
        <v>53</v>
      </c>
      <c r="C93" s="8" t="s">
        <v>37</v>
      </c>
      <c r="D93" s="10"/>
      <c r="E93" s="9"/>
      <c r="F93" s="111">
        <f>F94</f>
        <v>2500</v>
      </c>
    </row>
    <row r="94" spans="1:6" ht="24.75" customHeight="1">
      <c r="A94" s="43">
        <f t="shared" si="1"/>
        <v>65</v>
      </c>
      <c r="B94" s="65" t="s">
        <v>58</v>
      </c>
      <c r="C94" s="8" t="s">
        <v>37</v>
      </c>
      <c r="D94" s="8" t="s">
        <v>123</v>
      </c>
      <c r="E94" s="9"/>
      <c r="F94" s="111">
        <f>F95</f>
        <v>2500</v>
      </c>
    </row>
    <row r="95" spans="1:6" ht="16.5" customHeight="1">
      <c r="A95" s="43">
        <f t="shared" si="1"/>
        <v>66</v>
      </c>
      <c r="B95" s="1" t="s">
        <v>47</v>
      </c>
      <c r="C95" s="10" t="s">
        <v>37</v>
      </c>
      <c r="D95" s="10" t="s">
        <v>123</v>
      </c>
      <c r="E95" s="9">
        <v>200</v>
      </c>
      <c r="F95" s="110">
        <f>2350+150</f>
        <v>2500</v>
      </c>
    </row>
    <row r="96" spans="1:6" ht="14.25" customHeight="1">
      <c r="A96" s="43">
        <f t="shared" si="1"/>
        <v>67</v>
      </c>
      <c r="B96" s="2" t="s">
        <v>54</v>
      </c>
      <c r="C96" s="8" t="s">
        <v>44</v>
      </c>
      <c r="D96" s="8"/>
      <c r="E96" s="6"/>
      <c r="F96" s="111">
        <f>F97+F100</f>
        <v>25047.600000000002</v>
      </c>
    </row>
    <row r="97" spans="1:8" ht="15" customHeight="1">
      <c r="A97" s="43">
        <f t="shared" si="1"/>
        <v>68</v>
      </c>
      <c r="B97" s="132" t="s">
        <v>165</v>
      </c>
      <c r="C97" s="8" t="s">
        <v>166</v>
      </c>
      <c r="D97" s="10"/>
      <c r="E97" s="9"/>
      <c r="F97" s="111">
        <f>F98</f>
        <v>690.2</v>
      </c>
      <c r="G97" s="130"/>
      <c r="H97" s="69"/>
    </row>
    <row r="98" spans="1:6" ht="15.75" customHeight="1">
      <c r="A98" s="43">
        <f t="shared" si="1"/>
        <v>69</v>
      </c>
      <c r="B98" s="1" t="s">
        <v>33</v>
      </c>
      <c r="C98" s="8" t="s">
        <v>166</v>
      </c>
      <c r="D98" s="8" t="s">
        <v>114</v>
      </c>
      <c r="E98" s="6"/>
      <c r="F98" s="111">
        <f>F99</f>
        <v>690.2</v>
      </c>
    </row>
    <row r="99" spans="1:6" ht="15.75" customHeight="1">
      <c r="A99" s="43">
        <f t="shared" si="1"/>
        <v>70</v>
      </c>
      <c r="B99" s="1" t="s">
        <v>164</v>
      </c>
      <c r="C99" s="10" t="s">
        <v>166</v>
      </c>
      <c r="D99" s="10" t="s">
        <v>114</v>
      </c>
      <c r="E99" s="9">
        <v>300</v>
      </c>
      <c r="F99" s="110">
        <v>690.2</v>
      </c>
    </row>
    <row r="100" spans="1:6" ht="18.75" customHeight="1">
      <c r="A100" s="43">
        <f t="shared" si="1"/>
        <v>71</v>
      </c>
      <c r="B100" s="2" t="s">
        <v>20</v>
      </c>
      <c r="C100" s="8" t="s">
        <v>21</v>
      </c>
      <c r="D100" s="8" t="s">
        <v>0</v>
      </c>
      <c r="E100" s="6"/>
      <c r="F100" s="109">
        <f>F101+F103</f>
        <v>24357.4</v>
      </c>
    </row>
    <row r="101" spans="1:6" ht="24.75" customHeight="1">
      <c r="A101" s="43">
        <f t="shared" si="1"/>
        <v>72</v>
      </c>
      <c r="B101" s="2" t="s">
        <v>81</v>
      </c>
      <c r="C101" s="6" t="s">
        <v>21</v>
      </c>
      <c r="D101" s="8" t="s">
        <v>115</v>
      </c>
      <c r="E101" s="6"/>
      <c r="F101" s="109">
        <f>F102</f>
        <v>14264.1</v>
      </c>
    </row>
    <row r="102" spans="1:6" ht="15.75" customHeight="1">
      <c r="A102" s="43">
        <f t="shared" si="1"/>
        <v>73</v>
      </c>
      <c r="B102" s="1" t="s">
        <v>82</v>
      </c>
      <c r="C102" s="9" t="s">
        <v>21</v>
      </c>
      <c r="D102" s="10" t="s">
        <v>115</v>
      </c>
      <c r="E102" s="9">
        <v>300</v>
      </c>
      <c r="F102" s="110">
        <v>14264.1</v>
      </c>
    </row>
    <row r="103" spans="1:6" ht="26.25" customHeight="1">
      <c r="A103" s="43">
        <f t="shared" si="1"/>
        <v>74</v>
      </c>
      <c r="B103" s="2" t="s">
        <v>83</v>
      </c>
      <c r="C103" s="6" t="s">
        <v>21</v>
      </c>
      <c r="D103" s="8" t="s">
        <v>116</v>
      </c>
      <c r="E103" s="6"/>
      <c r="F103" s="109">
        <f>F104</f>
        <v>10093.3</v>
      </c>
    </row>
    <row r="104" spans="1:6" ht="16.5" customHeight="1">
      <c r="A104" s="43">
        <f t="shared" si="1"/>
        <v>75</v>
      </c>
      <c r="B104" s="76" t="s">
        <v>49</v>
      </c>
      <c r="C104" s="9" t="s">
        <v>21</v>
      </c>
      <c r="D104" s="10" t="s">
        <v>116</v>
      </c>
      <c r="E104" s="9">
        <v>300</v>
      </c>
      <c r="F104" s="110">
        <v>10093.3</v>
      </c>
    </row>
    <row r="105" spans="1:6" ht="15" customHeight="1">
      <c r="A105" s="43">
        <f>A104+1</f>
        <v>76</v>
      </c>
      <c r="B105" s="2" t="s">
        <v>67</v>
      </c>
      <c r="C105" s="8" t="s">
        <v>68</v>
      </c>
      <c r="D105" s="8"/>
      <c r="E105" s="6"/>
      <c r="F105" s="111">
        <f>F106</f>
        <v>4500</v>
      </c>
    </row>
    <row r="106" spans="1:6" ht="17.25" customHeight="1">
      <c r="A106" s="43">
        <f t="shared" si="1"/>
        <v>77</v>
      </c>
      <c r="B106" s="2" t="s">
        <v>22</v>
      </c>
      <c r="C106" s="8" t="s">
        <v>23</v>
      </c>
      <c r="D106" s="8" t="s">
        <v>0</v>
      </c>
      <c r="E106" s="6"/>
      <c r="F106" s="109">
        <f>F108+F110</f>
        <v>4500</v>
      </c>
    </row>
    <row r="107" spans="1:6" ht="57" customHeight="1">
      <c r="A107" s="43">
        <f t="shared" si="1"/>
        <v>78</v>
      </c>
      <c r="B107" s="64" t="s">
        <v>85</v>
      </c>
      <c r="C107" s="8" t="s">
        <v>23</v>
      </c>
      <c r="D107" s="8"/>
      <c r="E107" s="6"/>
      <c r="F107" s="109">
        <f>F108+F110</f>
        <v>4500</v>
      </c>
    </row>
    <row r="108" spans="1:6" ht="17.25" customHeight="1">
      <c r="A108" s="43">
        <f t="shared" si="1"/>
        <v>79</v>
      </c>
      <c r="B108" s="63" t="s">
        <v>59</v>
      </c>
      <c r="C108" s="10" t="s">
        <v>23</v>
      </c>
      <c r="D108" s="8" t="s">
        <v>118</v>
      </c>
      <c r="E108" s="9"/>
      <c r="F108" s="113">
        <f>F109</f>
        <v>3168</v>
      </c>
    </row>
    <row r="109" spans="1:6" ht="15" customHeight="1">
      <c r="A109" s="43">
        <f t="shared" si="1"/>
        <v>80</v>
      </c>
      <c r="B109" s="1" t="s">
        <v>47</v>
      </c>
      <c r="C109" s="10" t="s">
        <v>23</v>
      </c>
      <c r="D109" s="10" t="s">
        <v>118</v>
      </c>
      <c r="E109" s="9">
        <v>200</v>
      </c>
      <c r="F109" s="110">
        <v>3168</v>
      </c>
    </row>
    <row r="110" spans="1:6" ht="15" customHeight="1">
      <c r="A110" s="43">
        <f t="shared" si="1"/>
        <v>81</v>
      </c>
      <c r="B110" s="2" t="s">
        <v>31</v>
      </c>
      <c r="C110" s="10" t="s">
        <v>23</v>
      </c>
      <c r="D110" s="8" t="s">
        <v>119</v>
      </c>
      <c r="E110" s="9"/>
      <c r="F110" s="110">
        <f>F111</f>
        <v>1332</v>
      </c>
    </row>
    <row r="111" spans="1:6" ht="15" customHeight="1">
      <c r="A111" s="43">
        <f t="shared" si="1"/>
        <v>82</v>
      </c>
      <c r="B111" s="1" t="s">
        <v>47</v>
      </c>
      <c r="C111" s="10" t="s">
        <v>23</v>
      </c>
      <c r="D111" s="10" t="s">
        <v>119</v>
      </c>
      <c r="E111" s="9">
        <v>200</v>
      </c>
      <c r="F111" s="110">
        <f>332+1000</f>
        <v>1332</v>
      </c>
    </row>
    <row r="112" spans="1:6" ht="15.75" customHeight="1">
      <c r="A112" s="43">
        <v>1</v>
      </c>
      <c r="B112" s="2" t="s">
        <v>128</v>
      </c>
      <c r="C112" s="8"/>
      <c r="D112" s="8"/>
      <c r="E112" s="6"/>
      <c r="F112" s="111">
        <f>F113</f>
        <v>7982.1</v>
      </c>
    </row>
    <row r="113" spans="1:6" ht="15.75" customHeight="1">
      <c r="A113" s="43">
        <v>2</v>
      </c>
      <c r="B113" s="38" t="s">
        <v>51</v>
      </c>
      <c r="C113" s="39" t="s">
        <v>30</v>
      </c>
      <c r="D113" s="40"/>
      <c r="E113" s="41"/>
      <c r="F113" s="122">
        <f>F114</f>
        <v>7982.1</v>
      </c>
    </row>
    <row r="114" spans="1:6" ht="15.75" customHeight="1">
      <c r="A114" s="43">
        <v>3</v>
      </c>
      <c r="B114" s="38" t="s">
        <v>40</v>
      </c>
      <c r="C114" s="39" t="s">
        <v>30</v>
      </c>
      <c r="D114" s="8"/>
      <c r="E114" s="41"/>
      <c r="F114" s="122">
        <f>F115+F116</f>
        <v>7982.1</v>
      </c>
    </row>
    <row r="115" spans="1:6" ht="15.75" customHeight="1">
      <c r="A115" s="43">
        <v>4</v>
      </c>
      <c r="B115" s="38" t="s">
        <v>41</v>
      </c>
      <c r="C115" s="39" t="s">
        <v>30</v>
      </c>
      <c r="D115" s="8"/>
      <c r="E115" s="41"/>
      <c r="F115" s="122">
        <v>5617.8</v>
      </c>
    </row>
    <row r="116" spans="1:6" ht="25.5" customHeight="1">
      <c r="A116" s="43">
        <v>5</v>
      </c>
      <c r="B116" s="38" t="s">
        <v>86</v>
      </c>
      <c r="C116" s="39" t="s">
        <v>30</v>
      </c>
      <c r="D116" s="8" t="s">
        <v>120</v>
      </c>
      <c r="E116" s="41"/>
      <c r="F116" s="122">
        <f>F117+F118</f>
        <v>2364.3</v>
      </c>
    </row>
    <row r="117" spans="1:8" ht="24" customHeight="1">
      <c r="A117" s="43">
        <v>6</v>
      </c>
      <c r="B117" s="1" t="s">
        <v>70</v>
      </c>
      <c r="C117" s="42" t="s">
        <v>30</v>
      </c>
      <c r="D117" s="10" t="s">
        <v>120</v>
      </c>
      <c r="E117" s="42" t="s">
        <v>73</v>
      </c>
      <c r="F117" s="123">
        <v>2214.3</v>
      </c>
      <c r="H117" s="69"/>
    </row>
    <row r="118" spans="1:8" ht="24" customHeight="1">
      <c r="A118" s="127">
        <v>7</v>
      </c>
      <c r="B118" s="83" t="s">
        <v>47</v>
      </c>
      <c r="C118" s="84" t="s">
        <v>30</v>
      </c>
      <c r="D118" s="85" t="s">
        <v>120</v>
      </c>
      <c r="E118" s="128" t="s">
        <v>48</v>
      </c>
      <c r="F118" s="129">
        <v>150</v>
      </c>
      <c r="H118" s="69"/>
    </row>
    <row r="119" spans="1:8" ht="24" customHeight="1" thickBot="1">
      <c r="A119" s="147">
        <v>8</v>
      </c>
      <c r="B119" s="148" t="s">
        <v>50</v>
      </c>
      <c r="C119" s="149" t="s">
        <v>30</v>
      </c>
      <c r="D119" s="150" t="s">
        <v>120</v>
      </c>
      <c r="E119" s="149" t="s">
        <v>149</v>
      </c>
      <c r="F119" s="151"/>
      <c r="H119" s="69"/>
    </row>
    <row r="120" spans="1:8" ht="15" customHeight="1" thickBot="1">
      <c r="A120" s="51"/>
      <c r="B120" s="52" t="s">
        <v>24</v>
      </c>
      <c r="C120" s="53" t="s">
        <v>0</v>
      </c>
      <c r="D120" s="53" t="s">
        <v>0</v>
      </c>
      <c r="E120" s="52"/>
      <c r="F120" s="124">
        <f>F9+F30+F112</f>
        <v>136688.52000000002</v>
      </c>
      <c r="H120" s="69"/>
    </row>
    <row r="122" ht="12.75">
      <c r="B122" s="16"/>
    </row>
    <row r="123" ht="12.75" customHeight="1">
      <c r="F123" s="92"/>
    </row>
    <row r="124" ht="12.75">
      <c r="F124" s="93"/>
    </row>
  </sheetData>
  <sheetProtection/>
  <mergeCells count="5">
    <mergeCell ref="B6:F6"/>
    <mergeCell ref="C4:F4"/>
    <mergeCell ref="B5:F5"/>
    <mergeCell ref="B1:F1"/>
    <mergeCell ref="B2:F2"/>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7" max="5" man="1"/>
  </rowBreaks>
</worksheet>
</file>

<file path=xl/worksheets/sheet2.xml><?xml version="1.0" encoding="utf-8"?>
<worksheet xmlns="http://schemas.openxmlformats.org/spreadsheetml/2006/main" xmlns:r="http://schemas.openxmlformats.org/officeDocument/2006/relationships">
  <dimension ref="A1:K127"/>
  <sheetViews>
    <sheetView view="pageBreakPreview" zoomScale="64" zoomScaleNormal="83" zoomScaleSheetLayoutView="64" zoomScalePageLayoutView="0" workbookViewId="0" topLeftCell="A84">
      <selection activeCell="A109" sqref="A109"/>
    </sheetView>
  </sheetViews>
  <sheetFormatPr defaultColWidth="9.140625" defaultRowHeight="12.75"/>
  <cols>
    <col min="1" max="1" width="4.8515625" style="0" customWidth="1"/>
    <col min="2" max="2" width="98.57421875" style="13" customWidth="1"/>
    <col min="3" max="3" width="11.421875" style="33" customWidth="1"/>
    <col min="4" max="4" width="16.421875" style="33"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3:7" ht="12.75">
      <c r="C1" s="146" t="s">
        <v>170</v>
      </c>
      <c r="D1" s="140"/>
      <c r="E1" s="140"/>
      <c r="F1" s="140"/>
      <c r="G1" s="140"/>
    </row>
    <row r="2" spans="3:7" ht="12.75">
      <c r="C2" s="146" t="s">
        <v>171</v>
      </c>
      <c r="D2" s="140"/>
      <c r="E2" s="140"/>
      <c r="F2" s="140"/>
      <c r="G2" s="140"/>
    </row>
    <row r="4" spans="3:8" ht="12.75" customHeight="1">
      <c r="C4" s="35"/>
      <c r="D4" s="138" t="s">
        <v>155</v>
      </c>
      <c r="E4" s="140"/>
      <c r="F4" s="140"/>
      <c r="G4" s="140"/>
      <c r="H4" s="19"/>
    </row>
    <row r="5" spans="3:8" ht="12" customHeight="1">
      <c r="C5" s="139" t="s">
        <v>169</v>
      </c>
      <c r="D5" s="140"/>
      <c r="E5" s="140"/>
      <c r="F5" s="140"/>
      <c r="G5" s="140"/>
      <c r="H5" s="19"/>
    </row>
    <row r="6" spans="2:11" ht="40.5" customHeight="1">
      <c r="B6" s="136" t="s">
        <v>131</v>
      </c>
      <c r="C6" s="137"/>
      <c r="D6" s="137"/>
      <c r="E6" s="137"/>
      <c r="F6" s="137"/>
      <c r="G6" s="81"/>
      <c r="H6" s="136"/>
      <c r="I6" s="142"/>
      <c r="J6" s="142"/>
      <c r="K6" s="142"/>
    </row>
    <row r="7" ht="13.5" thickBot="1">
      <c r="F7" s="7"/>
    </row>
    <row r="8" spans="1:8" ht="63.75" customHeight="1" thickBot="1">
      <c r="A8" s="70" t="s">
        <v>52</v>
      </c>
      <c r="B8" s="49" t="s">
        <v>35</v>
      </c>
      <c r="C8" s="50" t="s">
        <v>26</v>
      </c>
      <c r="D8" s="50" t="s">
        <v>27</v>
      </c>
      <c r="E8" s="54" t="s">
        <v>32</v>
      </c>
      <c r="F8" s="62" t="s">
        <v>150</v>
      </c>
      <c r="G8" s="61" t="s">
        <v>151</v>
      </c>
      <c r="H8" s="20"/>
    </row>
    <row r="9" spans="1:8" ht="28.5" customHeight="1">
      <c r="A9" s="44">
        <v>1</v>
      </c>
      <c r="B9" s="45" t="s">
        <v>127</v>
      </c>
      <c r="C9" s="46"/>
      <c r="D9" s="46"/>
      <c r="E9" s="55"/>
      <c r="F9" s="73">
        <f>F10</f>
        <v>9648.880000000001</v>
      </c>
      <c r="G9" s="73">
        <f>G10</f>
        <v>9648.880000000001</v>
      </c>
      <c r="H9" s="21"/>
    </row>
    <row r="10" spans="1:10" ht="17.25" customHeight="1">
      <c r="A10" s="43">
        <v>2</v>
      </c>
      <c r="B10" s="36" t="s">
        <v>45</v>
      </c>
      <c r="C10" s="8" t="s">
        <v>46</v>
      </c>
      <c r="D10" s="34"/>
      <c r="E10" s="56"/>
      <c r="F10" s="72">
        <f>F11+F15+F26</f>
        <v>9648.880000000001</v>
      </c>
      <c r="G10" s="72">
        <f>G11+G15+G26</f>
        <v>9648.880000000001</v>
      </c>
      <c r="H10" s="21"/>
      <c r="J10" s="82"/>
    </row>
    <row r="11" spans="1:8" ht="15.75" customHeight="1">
      <c r="A11" s="43">
        <v>3</v>
      </c>
      <c r="B11" s="2" t="s">
        <v>1</v>
      </c>
      <c r="C11" s="8" t="s">
        <v>2</v>
      </c>
      <c r="D11" s="8" t="s">
        <v>0</v>
      </c>
      <c r="E11" s="57"/>
      <c r="F11" s="95">
        <f>F12</f>
        <v>1287.4</v>
      </c>
      <c r="G11" s="95">
        <f>G12</f>
        <v>1287.4</v>
      </c>
      <c r="H11" s="22"/>
    </row>
    <row r="12" spans="1:8" ht="14.25" customHeight="1">
      <c r="A12" s="43">
        <v>5</v>
      </c>
      <c r="B12" s="2" t="s">
        <v>3</v>
      </c>
      <c r="C12" s="10" t="s">
        <v>2</v>
      </c>
      <c r="D12" s="8" t="s">
        <v>90</v>
      </c>
      <c r="E12" s="57"/>
      <c r="F12" s="96">
        <f>F13+F14</f>
        <v>1287.4</v>
      </c>
      <c r="G12" s="96">
        <f>G13+G14</f>
        <v>1287.4</v>
      </c>
      <c r="H12" s="23"/>
    </row>
    <row r="13" spans="1:8" ht="27.75" customHeight="1">
      <c r="A13" s="43">
        <v>6</v>
      </c>
      <c r="B13" s="1" t="s">
        <v>70</v>
      </c>
      <c r="C13" s="10" t="s">
        <v>2</v>
      </c>
      <c r="D13" s="10" t="s">
        <v>90</v>
      </c>
      <c r="E13" s="58">
        <v>100</v>
      </c>
      <c r="F13" s="96">
        <v>1275.4</v>
      </c>
      <c r="G13" s="96">
        <v>1275.4</v>
      </c>
      <c r="H13" s="23"/>
    </row>
    <row r="14" spans="1:8" ht="15.75" customHeight="1">
      <c r="A14" s="44">
        <v>7</v>
      </c>
      <c r="B14" s="1" t="s">
        <v>47</v>
      </c>
      <c r="C14" s="10" t="s">
        <v>2</v>
      </c>
      <c r="D14" s="10" t="s">
        <v>90</v>
      </c>
      <c r="E14" s="58">
        <v>200</v>
      </c>
      <c r="F14" s="96">
        <v>12</v>
      </c>
      <c r="G14" s="96">
        <v>12</v>
      </c>
      <c r="H14" s="23"/>
    </row>
    <row r="15" spans="1:8" ht="27" customHeight="1">
      <c r="A15" s="43">
        <v>8</v>
      </c>
      <c r="B15" s="2" t="s">
        <v>4</v>
      </c>
      <c r="C15" s="8" t="s">
        <v>5</v>
      </c>
      <c r="D15" s="8" t="s">
        <v>0</v>
      </c>
      <c r="E15" s="57"/>
      <c r="F15" s="95">
        <f>F16</f>
        <v>5438.6</v>
      </c>
      <c r="G15" s="95">
        <f>G16</f>
        <v>5438.6</v>
      </c>
      <c r="H15" s="22"/>
    </row>
    <row r="16" spans="1:8" ht="17.25" customHeight="1">
      <c r="A16" s="43">
        <v>9</v>
      </c>
      <c r="B16" s="2" t="s">
        <v>69</v>
      </c>
      <c r="C16" s="8" t="s">
        <v>5</v>
      </c>
      <c r="D16" s="8" t="s">
        <v>89</v>
      </c>
      <c r="E16" s="57"/>
      <c r="F16" s="95">
        <f>F17+F22</f>
        <v>5438.6</v>
      </c>
      <c r="G16" s="95">
        <f>G17+G22</f>
        <v>5438.6</v>
      </c>
      <c r="H16" s="22"/>
    </row>
    <row r="17" spans="1:8" ht="15" customHeight="1">
      <c r="A17" s="44">
        <v>10</v>
      </c>
      <c r="B17" s="2" t="s">
        <v>62</v>
      </c>
      <c r="C17" s="8" t="s">
        <v>5</v>
      </c>
      <c r="D17" s="8" t="s">
        <v>91</v>
      </c>
      <c r="E17" s="57"/>
      <c r="F17" s="95">
        <f>F18+F20</f>
        <v>1367</v>
      </c>
      <c r="G17" s="95">
        <f>G18+G20</f>
        <v>1367</v>
      </c>
      <c r="H17" s="22"/>
    </row>
    <row r="18" spans="1:8" ht="19.5" customHeight="1">
      <c r="A18" s="43">
        <v>11</v>
      </c>
      <c r="B18" s="2" t="s">
        <v>39</v>
      </c>
      <c r="C18" s="8" t="s">
        <v>5</v>
      </c>
      <c r="D18" s="8" t="s">
        <v>92</v>
      </c>
      <c r="E18" s="57"/>
      <c r="F18" s="95">
        <f>F19</f>
        <v>1074.3</v>
      </c>
      <c r="G18" s="95">
        <f>G19</f>
        <v>1074.3</v>
      </c>
      <c r="H18" s="22"/>
    </row>
    <row r="19" spans="1:8" ht="26.25" customHeight="1">
      <c r="A19" s="43">
        <v>12</v>
      </c>
      <c r="B19" s="1" t="s">
        <v>70</v>
      </c>
      <c r="C19" s="10" t="s">
        <v>5</v>
      </c>
      <c r="D19" s="10" t="s">
        <v>92</v>
      </c>
      <c r="E19" s="58">
        <v>100</v>
      </c>
      <c r="F19" s="96">
        <v>1074.3</v>
      </c>
      <c r="G19" s="96">
        <v>1074.3</v>
      </c>
      <c r="H19" s="23"/>
    </row>
    <row r="20" spans="1:8" ht="18" customHeight="1">
      <c r="A20" s="44">
        <v>13</v>
      </c>
      <c r="B20" s="2" t="s">
        <v>25</v>
      </c>
      <c r="C20" s="8" t="s">
        <v>5</v>
      </c>
      <c r="D20" s="8" t="s">
        <v>93</v>
      </c>
      <c r="E20" s="57"/>
      <c r="F20" s="68">
        <v>292.7</v>
      </c>
      <c r="G20" s="68">
        <v>292.7</v>
      </c>
      <c r="H20" s="23"/>
    </row>
    <row r="21" spans="1:8" ht="26.25" customHeight="1">
      <c r="A21" s="43">
        <v>14</v>
      </c>
      <c r="B21" s="1" t="s">
        <v>70</v>
      </c>
      <c r="C21" s="10" t="s">
        <v>5</v>
      </c>
      <c r="D21" s="10" t="s">
        <v>93</v>
      </c>
      <c r="E21" s="58">
        <v>100</v>
      </c>
      <c r="F21" s="96">
        <v>292.7</v>
      </c>
      <c r="G21" s="96">
        <v>292.7</v>
      </c>
      <c r="H21" s="23"/>
    </row>
    <row r="22" spans="1:8" ht="14.25" customHeight="1">
      <c r="A22" s="43">
        <v>15</v>
      </c>
      <c r="B22" s="2" t="s">
        <v>6</v>
      </c>
      <c r="C22" s="8" t="s">
        <v>5</v>
      </c>
      <c r="D22" s="8" t="s">
        <v>94</v>
      </c>
      <c r="E22" s="58"/>
      <c r="F22" s="95">
        <f>F23+F24+F25</f>
        <v>4071.6</v>
      </c>
      <c r="G22" s="95">
        <f>G23+G24+G25</f>
        <v>4071.6</v>
      </c>
      <c r="H22" s="24"/>
    </row>
    <row r="23" spans="1:8" ht="23.25" customHeight="1">
      <c r="A23" s="44">
        <v>16</v>
      </c>
      <c r="B23" s="1" t="s">
        <v>70</v>
      </c>
      <c r="C23" s="10" t="s">
        <v>5</v>
      </c>
      <c r="D23" s="10" t="s">
        <v>94</v>
      </c>
      <c r="E23" s="58">
        <v>100</v>
      </c>
      <c r="F23" s="96">
        <v>2611.6</v>
      </c>
      <c r="G23" s="96">
        <v>2611.6</v>
      </c>
      <c r="H23" s="23"/>
    </row>
    <row r="24" spans="1:8" ht="17.25" customHeight="1">
      <c r="A24" s="43">
        <v>17</v>
      </c>
      <c r="B24" s="1" t="s">
        <v>47</v>
      </c>
      <c r="C24" s="10" t="s">
        <v>5</v>
      </c>
      <c r="D24" s="10" t="s">
        <v>94</v>
      </c>
      <c r="E24" s="58">
        <v>200</v>
      </c>
      <c r="F24" s="96">
        <v>1460</v>
      </c>
      <c r="G24" s="96">
        <v>1460</v>
      </c>
      <c r="H24" s="23"/>
    </row>
    <row r="25" spans="1:8" ht="14.25" customHeight="1">
      <c r="A25" s="43">
        <v>18</v>
      </c>
      <c r="B25" s="1" t="s">
        <v>50</v>
      </c>
      <c r="C25" s="10" t="s">
        <v>5</v>
      </c>
      <c r="D25" s="10" t="s">
        <v>94</v>
      </c>
      <c r="E25" s="58">
        <v>800</v>
      </c>
      <c r="F25" s="96">
        <v>0</v>
      </c>
      <c r="G25" s="96">
        <v>0</v>
      </c>
      <c r="H25" s="23"/>
    </row>
    <row r="26" spans="1:8" ht="16.5" customHeight="1">
      <c r="A26" s="44">
        <v>19</v>
      </c>
      <c r="B26" s="78" t="s">
        <v>11</v>
      </c>
      <c r="C26" s="8" t="s">
        <v>12</v>
      </c>
      <c r="D26" s="10"/>
      <c r="E26" s="58"/>
      <c r="F26" s="68">
        <f>F27+F29</f>
        <v>2922.88</v>
      </c>
      <c r="G26" s="68">
        <f>G27+G29</f>
        <v>2922.88</v>
      </c>
      <c r="H26" s="23"/>
    </row>
    <row r="27" spans="1:8" ht="22.5" customHeight="1">
      <c r="A27" s="43">
        <v>20</v>
      </c>
      <c r="B27" s="2" t="s">
        <v>71</v>
      </c>
      <c r="C27" s="10" t="s">
        <v>12</v>
      </c>
      <c r="D27" s="8" t="s">
        <v>124</v>
      </c>
      <c r="E27" s="58"/>
      <c r="F27" s="68">
        <f>F28</f>
        <v>84</v>
      </c>
      <c r="G27" s="68">
        <f>G28</f>
        <v>84</v>
      </c>
      <c r="H27" s="23"/>
    </row>
    <row r="28" spans="1:8" ht="16.5" customHeight="1">
      <c r="A28" s="43">
        <v>21</v>
      </c>
      <c r="B28" s="1" t="s">
        <v>50</v>
      </c>
      <c r="C28" s="10" t="s">
        <v>12</v>
      </c>
      <c r="D28" s="10" t="s">
        <v>124</v>
      </c>
      <c r="E28" s="58">
        <v>800</v>
      </c>
      <c r="F28" s="97">
        <v>84</v>
      </c>
      <c r="G28" s="96">
        <v>84</v>
      </c>
      <c r="H28" s="23"/>
    </row>
    <row r="29" spans="1:8" ht="24.75" customHeight="1">
      <c r="A29" s="44">
        <v>22</v>
      </c>
      <c r="B29" s="78" t="s">
        <v>87</v>
      </c>
      <c r="C29" s="10" t="s">
        <v>12</v>
      </c>
      <c r="D29" s="8" t="s">
        <v>88</v>
      </c>
      <c r="E29" s="57"/>
      <c r="F29" s="96">
        <f>F30</f>
        <v>2838.88</v>
      </c>
      <c r="G29" s="96">
        <f>G30</f>
        <v>2838.88</v>
      </c>
      <c r="H29" s="23"/>
    </row>
    <row r="30" spans="1:8" ht="22.5" customHeight="1">
      <c r="A30" s="43">
        <v>23</v>
      </c>
      <c r="B30" s="76" t="s">
        <v>70</v>
      </c>
      <c r="C30" s="10" t="s">
        <v>12</v>
      </c>
      <c r="D30" s="10" t="s">
        <v>88</v>
      </c>
      <c r="E30" s="58">
        <v>100</v>
      </c>
      <c r="F30" s="96">
        <v>2838.88</v>
      </c>
      <c r="G30" s="96">
        <v>2838.88</v>
      </c>
      <c r="H30" s="23"/>
    </row>
    <row r="31" spans="1:8" ht="31.5" customHeight="1">
      <c r="A31" s="43">
        <v>1</v>
      </c>
      <c r="B31" s="18" t="s">
        <v>126</v>
      </c>
      <c r="C31" s="10"/>
      <c r="D31" s="10"/>
      <c r="E31" s="58"/>
      <c r="F31" s="68">
        <f>F32+F61+F65+F69+F75+F79+F92+F99+F108</f>
        <v>83253.62</v>
      </c>
      <c r="G31" s="68">
        <f>G32+G61+G65+G69+G75+G79+G92+G99+G108</f>
        <v>85663.32</v>
      </c>
      <c r="H31" s="25"/>
    </row>
    <row r="32" spans="1:8" ht="16.5" customHeight="1">
      <c r="A32" s="43">
        <f>A31+1</f>
        <v>2</v>
      </c>
      <c r="B32" s="36" t="s">
        <v>45</v>
      </c>
      <c r="C32" s="8" t="s">
        <v>46</v>
      </c>
      <c r="D32" s="10"/>
      <c r="E32" s="58"/>
      <c r="F32" s="68">
        <f>F33+F43+F46</f>
        <v>24325.000000000004</v>
      </c>
      <c r="G32" s="68">
        <f>G33+G43+G46</f>
        <v>26183.7</v>
      </c>
      <c r="H32" s="25"/>
    </row>
    <row r="33" spans="1:8" ht="29.25" customHeight="1">
      <c r="A33" s="43">
        <f aca="true" t="shared" si="0" ref="A33:A94">A32+1</f>
        <v>3</v>
      </c>
      <c r="B33" s="2" t="s">
        <v>7</v>
      </c>
      <c r="C33" s="8" t="s">
        <v>8</v>
      </c>
      <c r="D33" s="8" t="s">
        <v>0</v>
      </c>
      <c r="E33" s="57"/>
      <c r="F33" s="95">
        <f>F35+F36+F40</f>
        <v>21222.500000000004</v>
      </c>
      <c r="G33" s="95">
        <f>G35+G36+G40</f>
        <v>21230.9</v>
      </c>
      <c r="H33" s="22"/>
    </row>
    <row r="34" spans="1:8" ht="14.25" customHeight="1">
      <c r="A34" s="43">
        <f t="shared" si="0"/>
        <v>4</v>
      </c>
      <c r="B34" s="78" t="s">
        <v>95</v>
      </c>
      <c r="C34" s="8" t="s">
        <v>8</v>
      </c>
      <c r="D34" s="8" t="s">
        <v>96</v>
      </c>
      <c r="E34" s="57"/>
      <c r="F34" s="68">
        <f>F35</f>
        <v>1275.4</v>
      </c>
      <c r="G34" s="68">
        <f>G35</f>
        <v>1275.4</v>
      </c>
      <c r="H34" s="23"/>
    </row>
    <row r="35" spans="1:8" ht="26.25" customHeight="1">
      <c r="A35" s="43">
        <f t="shared" si="0"/>
        <v>5</v>
      </c>
      <c r="B35" s="1" t="s">
        <v>70</v>
      </c>
      <c r="C35" s="10" t="s">
        <v>8</v>
      </c>
      <c r="D35" s="10" t="s">
        <v>96</v>
      </c>
      <c r="E35" s="58">
        <v>100</v>
      </c>
      <c r="F35" s="96">
        <v>1275.4</v>
      </c>
      <c r="G35" s="96">
        <v>1275.4</v>
      </c>
      <c r="H35" s="23"/>
    </row>
    <row r="36" spans="1:8" ht="17.25" customHeight="1">
      <c r="A36" s="43">
        <f t="shared" si="0"/>
        <v>6</v>
      </c>
      <c r="B36" s="78" t="s">
        <v>97</v>
      </c>
      <c r="C36" s="8" t="s">
        <v>8</v>
      </c>
      <c r="D36" s="8" t="s">
        <v>98</v>
      </c>
      <c r="E36" s="58"/>
      <c r="F36" s="95">
        <f>F37+F38+F39</f>
        <v>17336.7</v>
      </c>
      <c r="G36" s="95">
        <f>G37+G38+G39</f>
        <v>17336.7</v>
      </c>
      <c r="H36" s="23"/>
    </row>
    <row r="37" spans="1:8" ht="24" customHeight="1">
      <c r="A37" s="43">
        <f t="shared" si="0"/>
        <v>7</v>
      </c>
      <c r="B37" s="1" t="s">
        <v>70</v>
      </c>
      <c r="C37" s="10" t="s">
        <v>8</v>
      </c>
      <c r="D37" s="10" t="s">
        <v>98</v>
      </c>
      <c r="E37" s="58">
        <v>100</v>
      </c>
      <c r="F37" s="96">
        <v>14799.6</v>
      </c>
      <c r="G37" s="96">
        <v>14799.6</v>
      </c>
      <c r="H37" s="23"/>
    </row>
    <row r="38" spans="1:8" ht="18" customHeight="1">
      <c r="A38" s="43">
        <f t="shared" si="0"/>
        <v>8</v>
      </c>
      <c r="B38" s="1" t="s">
        <v>47</v>
      </c>
      <c r="C38" s="10" t="s">
        <v>8</v>
      </c>
      <c r="D38" s="10" t="s">
        <v>98</v>
      </c>
      <c r="E38" s="58">
        <v>200</v>
      </c>
      <c r="F38" s="97">
        <v>2537.1</v>
      </c>
      <c r="G38" s="97">
        <v>2537.1</v>
      </c>
      <c r="H38" s="26"/>
    </row>
    <row r="39" spans="1:8" ht="18" customHeight="1">
      <c r="A39" s="43">
        <f t="shared" si="0"/>
        <v>9</v>
      </c>
      <c r="B39" s="1" t="s">
        <v>50</v>
      </c>
      <c r="C39" s="10" t="s">
        <v>8</v>
      </c>
      <c r="D39" s="10" t="s">
        <v>98</v>
      </c>
      <c r="E39" s="58">
        <v>800</v>
      </c>
      <c r="F39" s="97">
        <v>0</v>
      </c>
      <c r="G39" s="97">
        <v>0</v>
      </c>
      <c r="H39" s="26"/>
    </row>
    <row r="40" spans="1:8" ht="23.25" customHeight="1">
      <c r="A40" s="43">
        <f t="shared" si="0"/>
        <v>10</v>
      </c>
      <c r="B40" s="78" t="s">
        <v>84</v>
      </c>
      <c r="C40" s="8" t="s">
        <v>8</v>
      </c>
      <c r="D40" s="8" t="s">
        <v>99</v>
      </c>
      <c r="E40" s="57"/>
      <c r="F40" s="68">
        <f>F41+F42</f>
        <v>2610.4</v>
      </c>
      <c r="G40" s="68">
        <f>G41+G42</f>
        <v>2618.7999999999997</v>
      </c>
      <c r="H40" s="26"/>
    </row>
    <row r="41" spans="1:8" ht="24" customHeight="1">
      <c r="A41" s="43">
        <f t="shared" si="0"/>
        <v>11</v>
      </c>
      <c r="B41" s="76" t="s">
        <v>70</v>
      </c>
      <c r="C41" s="10" t="s">
        <v>8</v>
      </c>
      <c r="D41" s="10" t="s">
        <v>99</v>
      </c>
      <c r="E41" s="58">
        <v>100</v>
      </c>
      <c r="F41" s="97">
        <v>2487.6</v>
      </c>
      <c r="G41" s="97">
        <v>2487.6</v>
      </c>
      <c r="H41" s="26"/>
    </row>
    <row r="42" spans="1:8" ht="18" customHeight="1">
      <c r="A42" s="43">
        <f t="shared" si="0"/>
        <v>12</v>
      </c>
      <c r="B42" s="76" t="s">
        <v>47</v>
      </c>
      <c r="C42" s="10" t="s">
        <v>8</v>
      </c>
      <c r="D42" s="10" t="s">
        <v>99</v>
      </c>
      <c r="E42" s="58">
        <v>200</v>
      </c>
      <c r="F42" s="97">
        <v>122.8</v>
      </c>
      <c r="G42" s="97">
        <v>131.2</v>
      </c>
      <c r="H42" s="26"/>
    </row>
    <row r="43" spans="1:8" ht="15" customHeight="1">
      <c r="A43" s="43">
        <f t="shared" si="0"/>
        <v>13</v>
      </c>
      <c r="B43" s="2" t="s">
        <v>9</v>
      </c>
      <c r="C43" s="8" t="s">
        <v>10</v>
      </c>
      <c r="D43" s="8" t="s">
        <v>0</v>
      </c>
      <c r="E43" s="57"/>
      <c r="F43" s="95">
        <f>F45</f>
        <v>10</v>
      </c>
      <c r="G43" s="95">
        <f>G45</f>
        <v>10</v>
      </c>
      <c r="H43" s="22"/>
    </row>
    <row r="44" spans="1:8" ht="15" customHeight="1">
      <c r="A44" s="43">
        <f t="shared" si="0"/>
        <v>14</v>
      </c>
      <c r="B44" s="2" t="s">
        <v>61</v>
      </c>
      <c r="C44" s="8" t="s">
        <v>10</v>
      </c>
      <c r="D44" s="8" t="s">
        <v>102</v>
      </c>
      <c r="E44" s="57"/>
      <c r="F44" s="95">
        <f>F45</f>
        <v>10</v>
      </c>
      <c r="G44" s="95">
        <f>G45</f>
        <v>10</v>
      </c>
      <c r="H44" s="22"/>
    </row>
    <row r="45" spans="1:8" ht="15" customHeight="1">
      <c r="A45" s="43">
        <f t="shared" si="0"/>
        <v>15</v>
      </c>
      <c r="B45" s="1" t="s">
        <v>50</v>
      </c>
      <c r="C45" s="10" t="s">
        <v>10</v>
      </c>
      <c r="D45" s="10" t="s">
        <v>102</v>
      </c>
      <c r="E45" s="58">
        <v>800</v>
      </c>
      <c r="F45" s="98">
        <v>10</v>
      </c>
      <c r="G45" s="98">
        <v>10</v>
      </c>
      <c r="H45" s="27"/>
    </row>
    <row r="46" spans="1:8" ht="15" customHeight="1">
      <c r="A46" s="43">
        <f t="shared" si="0"/>
        <v>16</v>
      </c>
      <c r="B46" s="2" t="s">
        <v>11</v>
      </c>
      <c r="C46" s="8" t="s">
        <v>12</v>
      </c>
      <c r="D46" s="8" t="s">
        <v>0</v>
      </c>
      <c r="E46" s="57"/>
      <c r="F46" s="95">
        <f>F47+F51+F53+F55+F57+F59+F48</f>
        <v>3092.5</v>
      </c>
      <c r="G46" s="95">
        <f>G47+G51+G53+G55+G57+G59+G48</f>
        <v>4942.8</v>
      </c>
      <c r="H46" s="22"/>
    </row>
    <row r="47" spans="1:8" ht="12.75" customHeight="1">
      <c r="A47" s="43">
        <f t="shared" si="0"/>
        <v>17</v>
      </c>
      <c r="B47" s="2" t="s">
        <v>36</v>
      </c>
      <c r="C47" s="10" t="s">
        <v>12</v>
      </c>
      <c r="D47" s="8" t="s">
        <v>103</v>
      </c>
      <c r="E47" s="58"/>
      <c r="F47" s="99">
        <f>F50</f>
        <v>150</v>
      </c>
      <c r="G47" s="99">
        <f>G50</f>
        <v>150</v>
      </c>
      <c r="H47" s="28"/>
    </row>
    <row r="48" spans="1:8" ht="25.5" customHeight="1">
      <c r="A48" s="43">
        <f t="shared" si="0"/>
        <v>18</v>
      </c>
      <c r="B48" s="78" t="s">
        <v>100</v>
      </c>
      <c r="C48" s="8" t="s">
        <v>12</v>
      </c>
      <c r="D48" s="8" t="s">
        <v>101</v>
      </c>
      <c r="E48" s="58"/>
      <c r="F48" s="95">
        <f>F49</f>
        <v>7.5</v>
      </c>
      <c r="G48" s="95">
        <f>G49</f>
        <v>7.8</v>
      </c>
      <c r="H48" s="24"/>
    </row>
    <row r="49" spans="1:8" ht="15.75" customHeight="1">
      <c r="A49" s="43">
        <f t="shared" si="0"/>
        <v>19</v>
      </c>
      <c r="B49" s="1" t="s">
        <v>47</v>
      </c>
      <c r="C49" s="10" t="s">
        <v>12</v>
      </c>
      <c r="D49" s="10" t="s">
        <v>101</v>
      </c>
      <c r="E49" s="58">
        <v>200</v>
      </c>
      <c r="F49" s="96">
        <v>7.5</v>
      </c>
      <c r="G49" s="134">
        <v>7.8</v>
      </c>
      <c r="H49" s="23"/>
    </row>
    <row r="50" spans="1:8" ht="15" customHeight="1">
      <c r="A50" s="43">
        <f>A47+1</f>
        <v>18</v>
      </c>
      <c r="B50" s="1" t="s">
        <v>47</v>
      </c>
      <c r="C50" s="10" t="s">
        <v>12</v>
      </c>
      <c r="D50" s="10" t="s">
        <v>103</v>
      </c>
      <c r="E50" s="58">
        <v>200</v>
      </c>
      <c r="F50" s="96">
        <v>150</v>
      </c>
      <c r="G50" s="96">
        <v>150</v>
      </c>
      <c r="H50" s="23"/>
    </row>
    <row r="51" spans="1:8" ht="24.75" customHeight="1">
      <c r="A51" s="43">
        <f t="shared" si="0"/>
        <v>19</v>
      </c>
      <c r="B51" s="78" t="s">
        <v>137</v>
      </c>
      <c r="C51" s="8" t="s">
        <v>12</v>
      </c>
      <c r="D51" s="8" t="s">
        <v>162</v>
      </c>
      <c r="E51" s="58"/>
      <c r="F51" s="95">
        <f>F52</f>
        <v>500</v>
      </c>
      <c r="G51" s="95">
        <f>G52</f>
        <v>500</v>
      </c>
      <c r="H51" s="24"/>
    </row>
    <row r="52" spans="1:8" ht="16.5" customHeight="1">
      <c r="A52" s="43">
        <f t="shared" si="0"/>
        <v>20</v>
      </c>
      <c r="B52" s="76" t="s">
        <v>47</v>
      </c>
      <c r="C52" s="10" t="s">
        <v>12</v>
      </c>
      <c r="D52" s="10" t="s">
        <v>162</v>
      </c>
      <c r="E52" s="58">
        <v>200</v>
      </c>
      <c r="F52" s="96">
        <v>500</v>
      </c>
      <c r="G52" s="96">
        <v>500</v>
      </c>
      <c r="H52" s="23"/>
    </row>
    <row r="53" spans="1:8" ht="36" customHeight="1">
      <c r="A53" s="43">
        <f t="shared" si="0"/>
        <v>21</v>
      </c>
      <c r="B53" s="77" t="s">
        <v>146</v>
      </c>
      <c r="C53" s="8" t="s">
        <v>12</v>
      </c>
      <c r="D53" s="8" t="s">
        <v>104</v>
      </c>
      <c r="E53" s="58"/>
      <c r="F53" s="95">
        <f>F54</f>
        <v>500</v>
      </c>
      <c r="G53" s="95">
        <f>G54</f>
        <v>500</v>
      </c>
      <c r="H53" s="29"/>
    </row>
    <row r="54" spans="1:8" ht="15" customHeight="1">
      <c r="A54" s="43">
        <f t="shared" si="0"/>
        <v>22</v>
      </c>
      <c r="B54" s="76" t="s">
        <v>47</v>
      </c>
      <c r="C54" s="10" t="s">
        <v>12</v>
      </c>
      <c r="D54" s="10" t="s">
        <v>104</v>
      </c>
      <c r="E54" s="58">
        <v>200</v>
      </c>
      <c r="F54" s="96">
        <v>500</v>
      </c>
      <c r="G54" s="96">
        <v>500</v>
      </c>
      <c r="H54" s="23"/>
    </row>
    <row r="55" spans="1:8" ht="35.25" customHeight="1">
      <c r="A55" s="43">
        <f t="shared" si="0"/>
        <v>23</v>
      </c>
      <c r="B55" s="77" t="s">
        <v>154</v>
      </c>
      <c r="C55" s="8" t="s">
        <v>12</v>
      </c>
      <c r="D55" s="8" t="s">
        <v>159</v>
      </c>
      <c r="E55" s="58"/>
      <c r="F55" s="95">
        <f>F56</f>
        <v>15</v>
      </c>
      <c r="G55" s="95">
        <f>G56</f>
        <v>15</v>
      </c>
      <c r="H55" s="29"/>
    </row>
    <row r="56" spans="1:8" ht="18.75" customHeight="1">
      <c r="A56" s="43">
        <f t="shared" si="0"/>
        <v>24</v>
      </c>
      <c r="B56" s="76" t="s">
        <v>47</v>
      </c>
      <c r="C56" s="10" t="s">
        <v>12</v>
      </c>
      <c r="D56" s="10" t="s">
        <v>159</v>
      </c>
      <c r="E56" s="58">
        <v>200</v>
      </c>
      <c r="F56" s="100">
        <v>15</v>
      </c>
      <c r="G56" s="100">
        <v>15</v>
      </c>
      <c r="H56" s="29"/>
    </row>
    <row r="57" spans="1:8" ht="60" customHeight="1">
      <c r="A57" s="43">
        <f t="shared" si="0"/>
        <v>25</v>
      </c>
      <c r="B57" s="78" t="s">
        <v>138</v>
      </c>
      <c r="C57" s="8" t="s">
        <v>12</v>
      </c>
      <c r="D57" s="8" t="s">
        <v>160</v>
      </c>
      <c r="E57" s="57"/>
      <c r="F57" s="95">
        <f>F58</f>
        <v>170</v>
      </c>
      <c r="G57" s="95">
        <f>G58</f>
        <v>170</v>
      </c>
      <c r="H57" s="29"/>
    </row>
    <row r="58" spans="1:8" ht="18.75" customHeight="1">
      <c r="A58" s="43">
        <f t="shared" si="0"/>
        <v>26</v>
      </c>
      <c r="B58" s="76" t="s">
        <v>47</v>
      </c>
      <c r="C58" s="10" t="s">
        <v>12</v>
      </c>
      <c r="D58" s="10" t="s">
        <v>160</v>
      </c>
      <c r="E58" s="58">
        <v>200</v>
      </c>
      <c r="F58" s="100">
        <v>170</v>
      </c>
      <c r="G58" s="100">
        <v>170</v>
      </c>
      <c r="H58" s="29"/>
    </row>
    <row r="59" spans="1:8" ht="18.75" customHeight="1">
      <c r="A59" s="43">
        <f t="shared" si="0"/>
        <v>27</v>
      </c>
      <c r="B59" s="2" t="s">
        <v>74</v>
      </c>
      <c r="C59" s="8" t="s">
        <v>12</v>
      </c>
      <c r="D59" s="8" t="s">
        <v>121</v>
      </c>
      <c r="E59" s="57"/>
      <c r="F59" s="95">
        <v>1750</v>
      </c>
      <c r="G59" s="95">
        <v>3600</v>
      </c>
      <c r="H59" s="29"/>
    </row>
    <row r="60" spans="1:8" ht="18.75" customHeight="1">
      <c r="A60" s="43">
        <f t="shared" si="0"/>
        <v>28</v>
      </c>
      <c r="B60" s="1" t="s">
        <v>50</v>
      </c>
      <c r="C60" s="10" t="s">
        <v>12</v>
      </c>
      <c r="D60" s="10" t="s">
        <v>121</v>
      </c>
      <c r="E60" s="58">
        <v>800</v>
      </c>
      <c r="F60" s="100">
        <v>1750</v>
      </c>
      <c r="G60" s="100">
        <v>3600</v>
      </c>
      <c r="H60" s="29"/>
    </row>
    <row r="61" spans="1:8" ht="18.75" customHeight="1">
      <c r="A61" s="43">
        <f t="shared" si="0"/>
        <v>29</v>
      </c>
      <c r="B61" s="2" t="s">
        <v>72</v>
      </c>
      <c r="C61" s="8" t="s">
        <v>63</v>
      </c>
      <c r="D61" s="10"/>
      <c r="E61" s="58"/>
      <c r="F61" s="95">
        <f aca="true" t="shared" si="1" ref="F61:G63">F62</f>
        <v>450</v>
      </c>
      <c r="G61" s="95">
        <f t="shared" si="1"/>
        <v>450</v>
      </c>
      <c r="H61" s="29"/>
    </row>
    <row r="62" spans="1:8" ht="16.5" customHeight="1">
      <c r="A62" s="43">
        <f t="shared" si="0"/>
        <v>30</v>
      </c>
      <c r="B62" s="2" t="s">
        <v>13</v>
      </c>
      <c r="C62" s="8" t="s">
        <v>14</v>
      </c>
      <c r="D62" s="8" t="s">
        <v>0</v>
      </c>
      <c r="E62" s="57"/>
      <c r="F62" s="95">
        <f t="shared" si="1"/>
        <v>450</v>
      </c>
      <c r="G62" s="95">
        <f t="shared" si="1"/>
        <v>450</v>
      </c>
      <c r="H62" s="22"/>
    </row>
    <row r="63" spans="1:8" ht="75" customHeight="1">
      <c r="A63" s="43">
        <f t="shared" si="0"/>
        <v>31</v>
      </c>
      <c r="B63" s="77" t="s">
        <v>139</v>
      </c>
      <c r="C63" s="10" t="s">
        <v>14</v>
      </c>
      <c r="D63" s="10" t="s">
        <v>105</v>
      </c>
      <c r="E63" s="58"/>
      <c r="F63" s="100">
        <f t="shared" si="1"/>
        <v>450</v>
      </c>
      <c r="G63" s="100">
        <f t="shared" si="1"/>
        <v>450</v>
      </c>
      <c r="H63" s="24"/>
    </row>
    <row r="64" spans="1:8" ht="15" customHeight="1">
      <c r="A64" s="43">
        <f t="shared" si="0"/>
        <v>32</v>
      </c>
      <c r="B64" s="1" t="s">
        <v>47</v>
      </c>
      <c r="C64" s="10" t="s">
        <v>14</v>
      </c>
      <c r="D64" s="10" t="s">
        <v>105</v>
      </c>
      <c r="E64" s="58">
        <v>200</v>
      </c>
      <c r="F64" s="96">
        <v>450</v>
      </c>
      <c r="G64" s="96">
        <v>450</v>
      </c>
      <c r="H64" s="23"/>
    </row>
    <row r="65" spans="1:8" ht="15" customHeight="1">
      <c r="A65" s="43">
        <f t="shared" si="0"/>
        <v>33</v>
      </c>
      <c r="B65" s="78" t="s">
        <v>106</v>
      </c>
      <c r="C65" s="8" t="s">
        <v>107</v>
      </c>
      <c r="D65" s="8"/>
      <c r="E65" s="57"/>
      <c r="F65" s="68">
        <f aca="true" t="shared" si="2" ref="F65:G67">F66</f>
        <v>100</v>
      </c>
      <c r="G65" s="68">
        <f t="shared" si="2"/>
        <v>100</v>
      </c>
      <c r="H65" s="23"/>
    </row>
    <row r="66" spans="1:8" ht="15" customHeight="1">
      <c r="A66" s="43">
        <f t="shared" si="0"/>
        <v>34</v>
      </c>
      <c r="B66" s="78" t="s">
        <v>108</v>
      </c>
      <c r="C66" s="8" t="s">
        <v>109</v>
      </c>
      <c r="D66" s="8"/>
      <c r="E66" s="57"/>
      <c r="F66" s="96">
        <f t="shared" si="2"/>
        <v>100</v>
      </c>
      <c r="G66" s="96">
        <f t="shared" si="2"/>
        <v>100</v>
      </c>
      <c r="H66" s="23"/>
    </row>
    <row r="67" spans="1:8" ht="26.25" customHeight="1">
      <c r="A67" s="43">
        <f t="shared" si="0"/>
        <v>35</v>
      </c>
      <c r="B67" s="78" t="s">
        <v>110</v>
      </c>
      <c r="C67" s="8" t="s">
        <v>109</v>
      </c>
      <c r="D67" s="8" t="s">
        <v>111</v>
      </c>
      <c r="E67" s="57"/>
      <c r="F67" s="96">
        <f t="shared" si="2"/>
        <v>100</v>
      </c>
      <c r="G67" s="96">
        <f t="shared" si="2"/>
        <v>100</v>
      </c>
      <c r="H67" s="23"/>
    </row>
    <row r="68" spans="1:8" ht="15" customHeight="1">
      <c r="A68" s="43">
        <f t="shared" si="0"/>
        <v>36</v>
      </c>
      <c r="B68" s="76" t="s">
        <v>47</v>
      </c>
      <c r="C68" s="10" t="s">
        <v>109</v>
      </c>
      <c r="D68" s="10" t="s">
        <v>111</v>
      </c>
      <c r="E68" s="58">
        <v>200</v>
      </c>
      <c r="F68" s="96">
        <v>100</v>
      </c>
      <c r="G68" s="96">
        <v>100</v>
      </c>
      <c r="H68" s="23"/>
    </row>
    <row r="69" spans="1:8" ht="15" customHeight="1">
      <c r="A69" s="43">
        <f t="shared" si="0"/>
        <v>37</v>
      </c>
      <c r="B69" s="2" t="s">
        <v>64</v>
      </c>
      <c r="C69" s="8" t="s">
        <v>65</v>
      </c>
      <c r="D69" s="8"/>
      <c r="E69" s="57"/>
      <c r="F69" s="68">
        <f>F70</f>
        <v>24705.22</v>
      </c>
      <c r="G69" s="68">
        <f>G70</f>
        <v>24195.920000000002</v>
      </c>
      <c r="H69" s="23"/>
    </row>
    <row r="70" spans="1:8" ht="15.75" customHeight="1">
      <c r="A70" s="43">
        <f t="shared" si="0"/>
        <v>38</v>
      </c>
      <c r="B70" s="2" t="s">
        <v>15</v>
      </c>
      <c r="C70" s="8" t="s">
        <v>16</v>
      </c>
      <c r="D70" s="37" t="s">
        <v>0</v>
      </c>
      <c r="E70" s="57"/>
      <c r="F70" s="95">
        <f>F71+F73</f>
        <v>24705.22</v>
      </c>
      <c r="G70" s="95">
        <f>G71+G73</f>
        <v>24195.920000000002</v>
      </c>
      <c r="H70" s="22"/>
    </row>
    <row r="71" spans="1:8" ht="25.5" customHeight="1">
      <c r="A71" s="43">
        <f t="shared" si="0"/>
        <v>39</v>
      </c>
      <c r="B71" s="64" t="s">
        <v>147</v>
      </c>
      <c r="C71" s="10" t="s">
        <v>16</v>
      </c>
      <c r="D71" s="10" t="s">
        <v>112</v>
      </c>
      <c r="E71" s="58"/>
      <c r="F71" s="100">
        <f>F72</f>
        <v>24205.22</v>
      </c>
      <c r="G71" s="100">
        <f>G72</f>
        <v>23695.920000000002</v>
      </c>
      <c r="H71" s="24"/>
    </row>
    <row r="72" spans="1:8" ht="15" customHeight="1">
      <c r="A72" s="43">
        <f t="shared" si="0"/>
        <v>40</v>
      </c>
      <c r="B72" s="1" t="s">
        <v>47</v>
      </c>
      <c r="C72" s="10" t="s">
        <v>16</v>
      </c>
      <c r="D72" s="10" t="s">
        <v>112</v>
      </c>
      <c r="E72" s="58">
        <v>200</v>
      </c>
      <c r="F72" s="101">
        <f>24502.12-1024.6-0.3+978-250</f>
        <v>24205.22</v>
      </c>
      <c r="G72" s="101">
        <f>25798.52-1024.6-988-90</f>
        <v>23695.920000000002</v>
      </c>
      <c r="H72" s="30"/>
    </row>
    <row r="73" spans="1:8" ht="24" customHeight="1">
      <c r="A73" s="43">
        <f t="shared" si="0"/>
        <v>41</v>
      </c>
      <c r="B73" s="64" t="s">
        <v>140</v>
      </c>
      <c r="C73" s="10" t="s">
        <v>16</v>
      </c>
      <c r="D73" s="10" t="s">
        <v>163</v>
      </c>
      <c r="E73" s="58"/>
      <c r="F73" s="100">
        <f>F74</f>
        <v>500</v>
      </c>
      <c r="G73" s="100">
        <f>G74</f>
        <v>500</v>
      </c>
      <c r="H73" s="24"/>
    </row>
    <row r="74" spans="1:8" ht="15" customHeight="1">
      <c r="A74" s="43">
        <f t="shared" si="0"/>
        <v>42</v>
      </c>
      <c r="B74" s="1" t="s">
        <v>47</v>
      </c>
      <c r="C74" s="10" t="s">
        <v>16</v>
      </c>
      <c r="D74" s="10" t="s">
        <v>163</v>
      </c>
      <c r="E74" s="58">
        <v>200</v>
      </c>
      <c r="F74" s="102">
        <v>500</v>
      </c>
      <c r="G74" s="102">
        <v>500</v>
      </c>
      <c r="H74" s="28"/>
    </row>
    <row r="75" spans="1:8" ht="15" customHeight="1">
      <c r="A75" s="43">
        <f t="shared" si="0"/>
        <v>43</v>
      </c>
      <c r="B75" s="2" t="s">
        <v>76</v>
      </c>
      <c r="C75" s="75" t="s">
        <v>77</v>
      </c>
      <c r="D75" s="10"/>
      <c r="E75" s="58"/>
      <c r="F75" s="99">
        <f aca="true" t="shared" si="3" ref="F75:G77">F76</f>
        <v>100</v>
      </c>
      <c r="G75" s="99">
        <f t="shared" si="3"/>
        <v>100</v>
      </c>
      <c r="H75" s="28"/>
    </row>
    <row r="76" spans="1:8" ht="15" customHeight="1">
      <c r="A76" s="43">
        <f t="shared" si="0"/>
        <v>44</v>
      </c>
      <c r="B76" s="2" t="s">
        <v>78</v>
      </c>
      <c r="C76" s="8" t="s">
        <v>79</v>
      </c>
      <c r="D76" s="10"/>
      <c r="E76" s="58"/>
      <c r="F76" s="99">
        <f t="shared" si="3"/>
        <v>100</v>
      </c>
      <c r="G76" s="99">
        <f t="shared" si="3"/>
        <v>100</v>
      </c>
      <c r="H76" s="28"/>
    </row>
    <row r="77" spans="1:8" ht="31.5" customHeight="1">
      <c r="A77" s="43">
        <f t="shared" si="0"/>
        <v>45</v>
      </c>
      <c r="B77" s="64" t="s">
        <v>141</v>
      </c>
      <c r="C77" s="8" t="s">
        <v>79</v>
      </c>
      <c r="D77" s="10" t="s">
        <v>113</v>
      </c>
      <c r="E77" s="58"/>
      <c r="F77" s="102">
        <f t="shared" si="3"/>
        <v>100</v>
      </c>
      <c r="G77" s="102">
        <f t="shared" si="3"/>
        <v>100</v>
      </c>
      <c r="H77" s="28"/>
    </row>
    <row r="78" spans="1:8" ht="15" customHeight="1">
      <c r="A78" s="43">
        <f t="shared" si="0"/>
        <v>46</v>
      </c>
      <c r="B78" s="1" t="s">
        <v>47</v>
      </c>
      <c r="C78" s="8" t="s">
        <v>79</v>
      </c>
      <c r="D78" s="10" t="s">
        <v>113</v>
      </c>
      <c r="E78" s="58">
        <v>200</v>
      </c>
      <c r="F78" s="102">
        <v>100</v>
      </c>
      <c r="G78" s="102">
        <v>100</v>
      </c>
      <c r="H78" s="28"/>
    </row>
    <row r="79" spans="1:8" ht="15" customHeight="1">
      <c r="A79" s="43">
        <f t="shared" si="0"/>
        <v>47</v>
      </c>
      <c r="B79" s="2" t="s">
        <v>42</v>
      </c>
      <c r="C79" s="8" t="s">
        <v>43</v>
      </c>
      <c r="D79" s="10"/>
      <c r="E79" s="58"/>
      <c r="F79" s="99">
        <f>F80+F84+F87</f>
        <v>2150</v>
      </c>
      <c r="G79" s="99">
        <f>G80+G84+G87</f>
        <v>2150</v>
      </c>
      <c r="H79" s="28"/>
    </row>
    <row r="80" spans="1:8" ht="14.25" customHeight="1">
      <c r="A80" s="43">
        <f t="shared" si="0"/>
        <v>48</v>
      </c>
      <c r="B80" s="2" t="s">
        <v>29</v>
      </c>
      <c r="C80" s="8" t="s">
        <v>28</v>
      </c>
      <c r="D80" s="8"/>
      <c r="E80" s="59"/>
      <c r="F80" s="103">
        <f>F82</f>
        <v>150</v>
      </c>
      <c r="G80" s="103">
        <f>G82</f>
        <v>150</v>
      </c>
      <c r="H80" s="31"/>
    </row>
    <row r="81" spans="1:8" ht="14.25" customHeight="1">
      <c r="A81" s="43">
        <f t="shared" si="0"/>
        <v>49</v>
      </c>
      <c r="B81" s="67" t="s">
        <v>60</v>
      </c>
      <c r="C81" s="10" t="s">
        <v>28</v>
      </c>
      <c r="D81" s="10"/>
      <c r="E81" s="60"/>
      <c r="F81" s="98">
        <f>F82</f>
        <v>150</v>
      </c>
      <c r="G81" s="98">
        <f>G82</f>
        <v>150</v>
      </c>
      <c r="H81" s="31"/>
    </row>
    <row r="82" spans="1:8" ht="52.5" customHeight="1">
      <c r="A82" s="43">
        <f t="shared" si="0"/>
        <v>50</v>
      </c>
      <c r="B82" s="74" t="s">
        <v>142</v>
      </c>
      <c r="C82" s="10" t="s">
        <v>28</v>
      </c>
      <c r="D82" s="8" t="s">
        <v>122</v>
      </c>
      <c r="E82" s="60"/>
      <c r="F82" s="98">
        <f>F83</f>
        <v>150</v>
      </c>
      <c r="G82" s="98">
        <f>G83</f>
        <v>150</v>
      </c>
      <c r="H82" s="27"/>
    </row>
    <row r="83" spans="1:8" ht="15" customHeight="1">
      <c r="A83" s="43">
        <f t="shared" si="0"/>
        <v>51</v>
      </c>
      <c r="B83" s="1" t="s">
        <v>47</v>
      </c>
      <c r="C83" s="10" t="s">
        <v>28</v>
      </c>
      <c r="D83" s="10" t="s">
        <v>122</v>
      </c>
      <c r="E83" s="60" t="s">
        <v>48</v>
      </c>
      <c r="F83" s="102">
        <v>150</v>
      </c>
      <c r="G83" s="102">
        <v>150</v>
      </c>
      <c r="H83" s="28"/>
    </row>
    <row r="84" spans="1:8" ht="15" customHeight="1">
      <c r="A84" s="43">
        <f t="shared" si="0"/>
        <v>52</v>
      </c>
      <c r="B84" s="2" t="s">
        <v>130</v>
      </c>
      <c r="C84" s="8" t="s">
        <v>17</v>
      </c>
      <c r="D84" s="8" t="s">
        <v>0</v>
      </c>
      <c r="E84" s="57"/>
      <c r="F84" s="95">
        <f>F85</f>
        <v>900</v>
      </c>
      <c r="G84" s="95">
        <f>G85</f>
        <v>900</v>
      </c>
      <c r="H84" s="22"/>
    </row>
    <row r="85" spans="1:8" ht="38.25" customHeight="1">
      <c r="A85" s="43">
        <f t="shared" si="0"/>
        <v>53</v>
      </c>
      <c r="B85" s="64" t="s">
        <v>158</v>
      </c>
      <c r="C85" s="8" t="s">
        <v>17</v>
      </c>
      <c r="D85" s="8"/>
      <c r="E85" s="58"/>
      <c r="F85" s="100">
        <f>F86</f>
        <v>900</v>
      </c>
      <c r="G85" s="100">
        <f>G86</f>
        <v>900</v>
      </c>
      <c r="H85" s="24"/>
    </row>
    <row r="86" spans="1:8" ht="15" customHeight="1">
      <c r="A86" s="43">
        <f t="shared" si="0"/>
        <v>54</v>
      </c>
      <c r="B86" s="1" t="s">
        <v>47</v>
      </c>
      <c r="C86" s="10" t="s">
        <v>17</v>
      </c>
      <c r="D86" s="10" t="s">
        <v>134</v>
      </c>
      <c r="E86" s="58">
        <v>200</v>
      </c>
      <c r="F86" s="102">
        <v>900</v>
      </c>
      <c r="G86" s="102">
        <v>900</v>
      </c>
      <c r="H86" s="28"/>
    </row>
    <row r="87" spans="1:8" ht="32.25" customHeight="1">
      <c r="A87" s="43">
        <f t="shared" si="0"/>
        <v>55</v>
      </c>
      <c r="B87" s="126" t="s">
        <v>132</v>
      </c>
      <c r="C87" s="10" t="s">
        <v>133</v>
      </c>
      <c r="D87" s="10"/>
      <c r="E87" s="58"/>
      <c r="F87" s="102">
        <f>F88+F90</f>
        <v>1100</v>
      </c>
      <c r="G87" s="102">
        <f>G88+G90</f>
        <v>1100</v>
      </c>
      <c r="H87" s="28"/>
    </row>
    <row r="88" spans="1:8" ht="51" customHeight="1">
      <c r="A88" s="43">
        <f t="shared" si="0"/>
        <v>56</v>
      </c>
      <c r="B88" s="64" t="s">
        <v>158</v>
      </c>
      <c r="C88" s="8" t="s">
        <v>133</v>
      </c>
      <c r="D88" s="8" t="s">
        <v>134</v>
      </c>
      <c r="E88" s="58"/>
      <c r="F88" s="102">
        <f>F89</f>
        <v>900</v>
      </c>
      <c r="G88" s="102">
        <f>G89</f>
        <v>900</v>
      </c>
      <c r="H88" s="28"/>
    </row>
    <row r="89" spans="1:8" ht="15" customHeight="1">
      <c r="A89" s="43">
        <f t="shared" si="0"/>
        <v>57</v>
      </c>
      <c r="B89" s="125" t="s">
        <v>47</v>
      </c>
      <c r="C89" s="10" t="s">
        <v>133</v>
      </c>
      <c r="D89" s="10" t="s">
        <v>134</v>
      </c>
      <c r="E89" s="58">
        <v>200</v>
      </c>
      <c r="F89" s="102">
        <v>900</v>
      </c>
      <c r="G89" s="102">
        <v>900</v>
      </c>
      <c r="H89" s="28"/>
    </row>
    <row r="90" spans="1:8" ht="45.75" customHeight="1">
      <c r="A90" s="43">
        <f t="shared" si="0"/>
        <v>58</v>
      </c>
      <c r="B90" s="77" t="s">
        <v>154</v>
      </c>
      <c r="C90" s="8" t="s">
        <v>133</v>
      </c>
      <c r="D90" s="8" t="s">
        <v>159</v>
      </c>
      <c r="E90" s="58"/>
      <c r="F90" s="102">
        <f>F91</f>
        <v>200</v>
      </c>
      <c r="G90" s="102">
        <f>G91</f>
        <v>200</v>
      </c>
      <c r="H90" s="28"/>
    </row>
    <row r="91" spans="1:8" ht="15" customHeight="1">
      <c r="A91" s="43">
        <f t="shared" si="0"/>
        <v>59</v>
      </c>
      <c r="B91" s="76" t="s">
        <v>47</v>
      </c>
      <c r="C91" s="10" t="s">
        <v>133</v>
      </c>
      <c r="D91" s="10" t="s">
        <v>159</v>
      </c>
      <c r="E91" s="58">
        <v>200</v>
      </c>
      <c r="F91" s="102">
        <v>200</v>
      </c>
      <c r="G91" s="102">
        <v>200</v>
      </c>
      <c r="H91" s="28"/>
    </row>
    <row r="92" spans="1:8" ht="15" customHeight="1">
      <c r="A92" s="43">
        <f t="shared" si="0"/>
        <v>60</v>
      </c>
      <c r="B92" s="2" t="s">
        <v>66</v>
      </c>
      <c r="C92" s="8" t="s">
        <v>38</v>
      </c>
      <c r="D92" s="8" t="s">
        <v>0</v>
      </c>
      <c r="E92" s="57"/>
      <c r="F92" s="95">
        <f>F93+F96</f>
        <v>4500</v>
      </c>
      <c r="G92" s="95">
        <f>G93+G96</f>
        <v>4500</v>
      </c>
      <c r="H92" s="22"/>
    </row>
    <row r="93" spans="1:8" ht="15" customHeight="1">
      <c r="A93" s="43">
        <f t="shared" si="0"/>
        <v>61</v>
      </c>
      <c r="B93" s="2" t="s">
        <v>18</v>
      </c>
      <c r="C93" s="8" t="s">
        <v>19</v>
      </c>
      <c r="D93" s="8"/>
      <c r="E93" s="57"/>
      <c r="F93" s="95">
        <f>F94</f>
        <v>3000</v>
      </c>
      <c r="G93" s="95">
        <f>G94</f>
        <v>3000</v>
      </c>
      <c r="H93" s="22"/>
    </row>
    <row r="94" spans="1:8" ht="27.75" customHeight="1">
      <c r="A94" s="43">
        <f t="shared" si="0"/>
        <v>62</v>
      </c>
      <c r="B94" s="63" t="s">
        <v>143</v>
      </c>
      <c r="C94" s="10" t="s">
        <v>19</v>
      </c>
      <c r="D94" s="8" t="s">
        <v>117</v>
      </c>
      <c r="E94" s="58"/>
      <c r="F94" s="100">
        <f>F95</f>
        <v>3000</v>
      </c>
      <c r="G94" s="100">
        <f>G95</f>
        <v>3000</v>
      </c>
      <c r="H94" s="24"/>
    </row>
    <row r="95" spans="1:8" ht="15" customHeight="1">
      <c r="A95" s="43">
        <f aca="true" t="shared" si="4" ref="A95:A114">A94+1</f>
        <v>63</v>
      </c>
      <c r="B95" s="1" t="s">
        <v>47</v>
      </c>
      <c r="C95" s="10" t="s">
        <v>19</v>
      </c>
      <c r="D95" s="10" t="s">
        <v>117</v>
      </c>
      <c r="E95" s="58">
        <v>200</v>
      </c>
      <c r="F95" s="96">
        <v>3000</v>
      </c>
      <c r="G95" s="96">
        <v>3000</v>
      </c>
      <c r="H95" s="23"/>
    </row>
    <row r="96" spans="1:8" ht="15" customHeight="1">
      <c r="A96" s="43">
        <f t="shared" si="4"/>
        <v>64</v>
      </c>
      <c r="B96" s="2" t="s">
        <v>53</v>
      </c>
      <c r="C96" s="8" t="s">
        <v>37</v>
      </c>
      <c r="D96" s="10"/>
      <c r="E96" s="57"/>
      <c r="F96" s="68">
        <f>F97</f>
        <v>1500</v>
      </c>
      <c r="G96" s="68">
        <f>G97</f>
        <v>1500</v>
      </c>
      <c r="H96" s="23"/>
    </row>
    <row r="97" spans="1:8" ht="28.5" customHeight="1">
      <c r="A97" s="43">
        <f t="shared" si="4"/>
        <v>65</v>
      </c>
      <c r="B97" s="65" t="s">
        <v>144</v>
      </c>
      <c r="C97" s="10" t="s">
        <v>37</v>
      </c>
      <c r="D97" s="8" t="s">
        <v>123</v>
      </c>
      <c r="E97" s="58"/>
      <c r="F97" s="100">
        <f>F98</f>
        <v>1500</v>
      </c>
      <c r="G97" s="100">
        <f>G98</f>
        <v>1500</v>
      </c>
      <c r="H97" s="24"/>
    </row>
    <row r="98" spans="1:8" ht="15" customHeight="1">
      <c r="A98" s="43">
        <f t="shared" si="4"/>
        <v>66</v>
      </c>
      <c r="B98" s="1" t="s">
        <v>47</v>
      </c>
      <c r="C98" s="10" t="s">
        <v>37</v>
      </c>
      <c r="D98" s="10" t="s">
        <v>123</v>
      </c>
      <c r="E98" s="58">
        <v>200</v>
      </c>
      <c r="F98" s="98">
        <v>1500</v>
      </c>
      <c r="G98" s="98">
        <v>1500</v>
      </c>
      <c r="H98" s="27"/>
    </row>
    <row r="99" spans="1:8" ht="15" customHeight="1">
      <c r="A99" s="43">
        <f t="shared" si="4"/>
        <v>67</v>
      </c>
      <c r="B99" s="2" t="s">
        <v>54</v>
      </c>
      <c r="C99" s="8" t="s">
        <v>44</v>
      </c>
      <c r="D99" s="8"/>
      <c r="E99" s="57"/>
      <c r="F99" s="103">
        <f>F100+F103</f>
        <v>26023.399999999998</v>
      </c>
      <c r="G99" s="103">
        <f>G100+G103</f>
        <v>27083.7</v>
      </c>
      <c r="H99" s="27"/>
    </row>
    <row r="100" spans="1:8" ht="15" customHeight="1">
      <c r="A100" s="43">
        <f t="shared" si="4"/>
        <v>68</v>
      </c>
      <c r="B100" s="132" t="s">
        <v>165</v>
      </c>
      <c r="C100" s="8" t="s">
        <v>166</v>
      </c>
      <c r="D100" s="10"/>
      <c r="E100" s="58"/>
      <c r="F100" s="68">
        <f>F101</f>
        <v>717.8</v>
      </c>
      <c r="G100" s="68">
        <f>G101</f>
        <v>753.7</v>
      </c>
      <c r="H100" s="25"/>
    </row>
    <row r="101" spans="1:8" ht="21" customHeight="1">
      <c r="A101" s="43">
        <f t="shared" si="4"/>
        <v>69</v>
      </c>
      <c r="B101" s="2" t="s">
        <v>33</v>
      </c>
      <c r="C101" s="8" t="s">
        <v>166</v>
      </c>
      <c r="D101" s="8" t="s">
        <v>114</v>
      </c>
      <c r="E101" s="57"/>
      <c r="F101" s="96">
        <f>F102</f>
        <v>717.8</v>
      </c>
      <c r="G101" s="96">
        <v>753.7</v>
      </c>
      <c r="H101" s="23"/>
    </row>
    <row r="102" spans="1:8" ht="26.25" customHeight="1">
      <c r="A102" s="43">
        <f t="shared" si="4"/>
        <v>70</v>
      </c>
      <c r="B102" s="1" t="s">
        <v>164</v>
      </c>
      <c r="C102" s="10" t="s">
        <v>166</v>
      </c>
      <c r="D102" s="10" t="s">
        <v>114</v>
      </c>
      <c r="E102" s="58">
        <v>300</v>
      </c>
      <c r="F102" s="97">
        <v>717.8</v>
      </c>
      <c r="G102" s="96">
        <v>717.8</v>
      </c>
      <c r="H102" s="23"/>
    </row>
    <row r="103" spans="1:8" ht="15" customHeight="1">
      <c r="A103" s="43">
        <f t="shared" si="4"/>
        <v>71</v>
      </c>
      <c r="B103" s="2" t="s">
        <v>20</v>
      </c>
      <c r="C103" s="8" t="s">
        <v>21</v>
      </c>
      <c r="D103" s="8" t="s">
        <v>0</v>
      </c>
      <c r="E103" s="57"/>
      <c r="F103" s="95">
        <f>F104+F106</f>
        <v>25305.6</v>
      </c>
      <c r="G103" s="95">
        <f>G104+G106</f>
        <v>26330</v>
      </c>
      <c r="H103" s="32"/>
    </row>
    <row r="104" spans="1:8" ht="28.5" customHeight="1">
      <c r="A104" s="43">
        <f t="shared" si="4"/>
        <v>72</v>
      </c>
      <c r="B104" s="2" t="s">
        <v>81</v>
      </c>
      <c r="C104" s="6" t="s">
        <v>21</v>
      </c>
      <c r="D104" s="8" t="s">
        <v>115</v>
      </c>
      <c r="E104" s="57"/>
      <c r="F104" s="95">
        <f>F105</f>
        <v>14819.3</v>
      </c>
      <c r="G104" s="95">
        <f>G105</f>
        <v>15419.5</v>
      </c>
      <c r="H104" s="29"/>
    </row>
    <row r="105" spans="1:8" ht="18" customHeight="1">
      <c r="A105" s="43">
        <f t="shared" si="4"/>
        <v>73</v>
      </c>
      <c r="B105" s="1" t="s">
        <v>82</v>
      </c>
      <c r="C105" s="9" t="s">
        <v>21</v>
      </c>
      <c r="D105" s="10" t="s">
        <v>115</v>
      </c>
      <c r="E105" s="58">
        <v>300</v>
      </c>
      <c r="F105" s="96">
        <v>14819.3</v>
      </c>
      <c r="G105" s="96">
        <v>15419.5</v>
      </c>
      <c r="H105" s="23"/>
    </row>
    <row r="106" spans="1:8" ht="25.5" customHeight="1">
      <c r="A106" s="43">
        <f t="shared" si="4"/>
        <v>74</v>
      </c>
      <c r="B106" s="2" t="s">
        <v>83</v>
      </c>
      <c r="C106" s="6" t="s">
        <v>21</v>
      </c>
      <c r="D106" s="8" t="s">
        <v>116</v>
      </c>
      <c r="E106" s="57"/>
      <c r="F106" s="95">
        <f>F107</f>
        <v>10486.3</v>
      </c>
      <c r="G106" s="95">
        <f>G107</f>
        <v>10910.5</v>
      </c>
      <c r="H106" s="29"/>
    </row>
    <row r="107" spans="1:11" ht="18" customHeight="1">
      <c r="A107" s="43">
        <f t="shared" si="4"/>
        <v>75</v>
      </c>
      <c r="B107" s="76" t="s">
        <v>49</v>
      </c>
      <c r="C107" s="9" t="s">
        <v>21</v>
      </c>
      <c r="D107" s="10" t="s">
        <v>116</v>
      </c>
      <c r="E107" s="58">
        <v>300</v>
      </c>
      <c r="F107" s="96">
        <v>10486.3</v>
      </c>
      <c r="G107" s="96">
        <v>10910.5</v>
      </c>
      <c r="H107" s="23"/>
      <c r="J107" s="94"/>
      <c r="K107" s="94"/>
    </row>
    <row r="108" spans="1:11" ht="15" customHeight="1">
      <c r="A108" s="43">
        <f>A107+1</f>
        <v>76</v>
      </c>
      <c r="B108" s="2" t="s">
        <v>67</v>
      </c>
      <c r="C108" s="8" t="s">
        <v>68</v>
      </c>
      <c r="D108" s="10"/>
      <c r="E108" s="58"/>
      <c r="F108" s="68">
        <f>F109</f>
        <v>900</v>
      </c>
      <c r="G108" s="68">
        <f>G109</f>
        <v>900</v>
      </c>
      <c r="H108" s="23"/>
      <c r="J108" s="94"/>
      <c r="K108" s="94"/>
    </row>
    <row r="109" spans="1:11" ht="15" customHeight="1">
      <c r="A109" s="43">
        <f t="shared" si="4"/>
        <v>77</v>
      </c>
      <c r="B109" s="2" t="s">
        <v>22</v>
      </c>
      <c r="C109" s="8" t="s">
        <v>23</v>
      </c>
      <c r="D109" s="8" t="s">
        <v>0</v>
      </c>
      <c r="E109" s="57"/>
      <c r="F109" s="95">
        <f>F111+F113</f>
        <v>900</v>
      </c>
      <c r="G109" s="95">
        <f>G111+G113</f>
        <v>900</v>
      </c>
      <c r="H109" s="32"/>
      <c r="J109" s="94"/>
      <c r="K109" s="94"/>
    </row>
    <row r="110" spans="1:11" ht="62.25" customHeight="1">
      <c r="A110" s="43">
        <f t="shared" si="4"/>
        <v>78</v>
      </c>
      <c r="B110" s="64" t="s">
        <v>145</v>
      </c>
      <c r="C110" s="8" t="s">
        <v>23</v>
      </c>
      <c r="D110" s="8"/>
      <c r="E110" s="57"/>
      <c r="F110" s="95">
        <v>500</v>
      </c>
      <c r="G110" s="95">
        <v>500</v>
      </c>
      <c r="H110" s="32"/>
      <c r="J110" s="94"/>
      <c r="K110" s="94"/>
    </row>
    <row r="111" spans="1:11" ht="15" customHeight="1">
      <c r="A111" s="43">
        <f t="shared" si="4"/>
        <v>79</v>
      </c>
      <c r="B111" s="63" t="s">
        <v>59</v>
      </c>
      <c r="C111" s="10" t="s">
        <v>23</v>
      </c>
      <c r="D111" s="8" t="s">
        <v>118</v>
      </c>
      <c r="E111" s="58"/>
      <c r="F111" s="100">
        <f>F112</f>
        <v>500</v>
      </c>
      <c r="G111" s="100">
        <f>G112</f>
        <v>500</v>
      </c>
      <c r="H111" s="29"/>
      <c r="J111" s="94"/>
      <c r="K111" s="94"/>
    </row>
    <row r="112" spans="1:11" ht="15" customHeight="1">
      <c r="A112" s="43">
        <f t="shared" si="4"/>
        <v>80</v>
      </c>
      <c r="B112" s="1" t="s">
        <v>47</v>
      </c>
      <c r="C112" s="10" t="s">
        <v>23</v>
      </c>
      <c r="D112" s="10" t="s">
        <v>118</v>
      </c>
      <c r="E112" s="58">
        <v>200</v>
      </c>
      <c r="F112" s="96">
        <v>500</v>
      </c>
      <c r="G112" s="96">
        <v>500</v>
      </c>
      <c r="H112" s="23"/>
      <c r="J112" s="94"/>
      <c r="K112" s="94"/>
    </row>
    <row r="113" spans="1:8" ht="15" customHeight="1">
      <c r="A113" s="43">
        <f t="shared" si="4"/>
        <v>81</v>
      </c>
      <c r="B113" s="2" t="s">
        <v>31</v>
      </c>
      <c r="C113" s="10" t="s">
        <v>23</v>
      </c>
      <c r="D113" s="8" t="s">
        <v>119</v>
      </c>
      <c r="E113" s="58"/>
      <c r="F113" s="100">
        <f>F114</f>
        <v>400</v>
      </c>
      <c r="G113" s="100">
        <f>G114</f>
        <v>400</v>
      </c>
      <c r="H113" s="29"/>
    </row>
    <row r="114" spans="1:8" ht="15" customHeight="1">
      <c r="A114" s="43">
        <f t="shared" si="4"/>
        <v>82</v>
      </c>
      <c r="B114" s="1" t="s">
        <v>47</v>
      </c>
      <c r="C114" s="10" t="s">
        <v>23</v>
      </c>
      <c r="D114" s="10" t="s">
        <v>119</v>
      </c>
      <c r="E114" s="58">
        <v>200</v>
      </c>
      <c r="F114" s="96">
        <v>400</v>
      </c>
      <c r="G114" s="96">
        <v>400</v>
      </c>
      <c r="H114" s="23"/>
    </row>
    <row r="115" spans="1:7" ht="27" customHeight="1">
      <c r="A115" s="43">
        <v>1</v>
      </c>
      <c r="B115" s="2" t="s">
        <v>128</v>
      </c>
      <c r="C115" s="8"/>
      <c r="D115" s="8"/>
      <c r="E115" s="57"/>
      <c r="F115" s="104">
        <f aca="true" t="shared" si="5" ref="F115:G118">F116</f>
        <v>2214.3</v>
      </c>
      <c r="G115" s="104">
        <f t="shared" si="5"/>
        <v>2214.3</v>
      </c>
    </row>
    <row r="116" spans="1:7" ht="15.75" customHeight="1">
      <c r="A116" s="43">
        <v>2</v>
      </c>
      <c r="B116" s="38" t="s">
        <v>51</v>
      </c>
      <c r="C116" s="39" t="s">
        <v>30</v>
      </c>
      <c r="D116" s="40"/>
      <c r="E116" s="79"/>
      <c r="F116" s="105">
        <f t="shared" si="5"/>
        <v>2214.3</v>
      </c>
      <c r="G116" s="105">
        <f t="shared" si="5"/>
        <v>2214.3</v>
      </c>
    </row>
    <row r="117" spans="1:7" ht="15.75" customHeight="1">
      <c r="A117" s="43">
        <v>3</v>
      </c>
      <c r="B117" s="38" t="s">
        <v>40</v>
      </c>
      <c r="C117" s="39" t="s">
        <v>30</v>
      </c>
      <c r="D117" s="8"/>
      <c r="E117" s="79"/>
      <c r="F117" s="105">
        <f t="shared" si="5"/>
        <v>2214.3</v>
      </c>
      <c r="G117" s="105">
        <f t="shared" si="5"/>
        <v>2214.3</v>
      </c>
    </row>
    <row r="118" spans="1:7" ht="15.75" customHeight="1">
      <c r="A118" s="43">
        <v>4</v>
      </c>
      <c r="B118" s="38" t="s">
        <v>41</v>
      </c>
      <c r="C118" s="39" t="s">
        <v>30</v>
      </c>
      <c r="D118" s="8"/>
      <c r="E118" s="79"/>
      <c r="F118" s="105">
        <f t="shared" si="5"/>
        <v>2214.3</v>
      </c>
      <c r="G118" s="105">
        <f t="shared" si="5"/>
        <v>2214.3</v>
      </c>
    </row>
    <row r="119" spans="1:7" ht="21.75" customHeight="1">
      <c r="A119" s="43">
        <v>5</v>
      </c>
      <c r="B119" s="38" t="s">
        <v>86</v>
      </c>
      <c r="C119" s="39" t="s">
        <v>30</v>
      </c>
      <c r="D119" s="8" t="s">
        <v>120</v>
      </c>
      <c r="E119" s="79"/>
      <c r="F119" s="105">
        <f>F120</f>
        <v>2214.3</v>
      </c>
      <c r="G119" s="105">
        <f>G120</f>
        <v>2214.3</v>
      </c>
    </row>
    <row r="120" spans="1:7" ht="24" customHeight="1" thickBot="1">
      <c r="A120" s="87">
        <v>6</v>
      </c>
      <c r="B120" s="83" t="s">
        <v>70</v>
      </c>
      <c r="C120" s="84" t="s">
        <v>30</v>
      </c>
      <c r="D120" s="85" t="s">
        <v>120</v>
      </c>
      <c r="E120" s="86" t="s">
        <v>73</v>
      </c>
      <c r="F120" s="106">
        <v>2214.3</v>
      </c>
      <c r="G120" s="107">
        <v>2214.3</v>
      </c>
    </row>
    <row r="121" spans="1:8" ht="15" customHeight="1" thickBot="1">
      <c r="A121" s="143" t="s">
        <v>24</v>
      </c>
      <c r="B121" s="144"/>
      <c r="C121" s="144"/>
      <c r="D121" s="144"/>
      <c r="E121" s="145"/>
      <c r="F121" s="108">
        <f>F9+F31+F115</f>
        <v>95116.8</v>
      </c>
      <c r="G121" s="108">
        <f>G9+G31+G115</f>
        <v>97526.50000000001</v>
      </c>
      <c r="H121" s="22"/>
    </row>
    <row r="123" spans="2:6" ht="12.75">
      <c r="B123" s="14"/>
      <c r="F123" s="5">
        <f>95116.8-F121</f>
        <v>0</v>
      </c>
    </row>
    <row r="124" spans="2:8" ht="12.75" customHeight="1">
      <c r="B124" s="66"/>
      <c r="F124" s="5"/>
      <c r="G124" s="71"/>
      <c r="H124" s="5"/>
    </row>
    <row r="125" spans="6:7" ht="12.75">
      <c r="F125" s="12">
        <f>F103+F48</f>
        <v>25313.1</v>
      </c>
      <c r="G125" s="12">
        <f>G103+G48</f>
        <v>26337.8</v>
      </c>
    </row>
    <row r="126" spans="6:7" ht="12.75">
      <c r="F126" s="5">
        <f>F121-F125</f>
        <v>69803.70000000001</v>
      </c>
      <c r="G126" s="5">
        <f>G121-G125</f>
        <v>71188.70000000001</v>
      </c>
    </row>
    <row r="127" spans="6:7" ht="12.75">
      <c r="F127" s="5">
        <f>F126*2.5%</f>
        <v>1745.0925000000004</v>
      </c>
      <c r="G127" s="5">
        <f>G126*5%</f>
        <v>3559.435000000001</v>
      </c>
    </row>
  </sheetData>
  <sheetProtection/>
  <mergeCells count="7">
    <mergeCell ref="D4:G4"/>
    <mergeCell ref="H6:K6"/>
    <mergeCell ref="B6:F6"/>
    <mergeCell ref="C5:G5"/>
    <mergeCell ref="A121:E121"/>
    <mergeCell ref="C1:G1"/>
    <mergeCell ref="C2:G2"/>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2019-03-05T06:43:49Z</cp:lastPrinted>
  <dcterms:created xsi:type="dcterms:W3CDTF">2013-01-29T06:46:52Z</dcterms:created>
  <dcterms:modified xsi:type="dcterms:W3CDTF">2019-03-05T09:24:41Z</dcterms:modified>
  <cp:category/>
  <cp:version/>
  <cp:contentType/>
  <cp:contentStatus/>
</cp:coreProperties>
</file>